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prisc\Documents\Eduardo\UFS\Atividades Complementares\"/>
    </mc:Choice>
  </mc:AlternateContent>
  <xr:revisionPtr revIDLastSave="0" documentId="13_ncr:1_{A2556BAE-A546-4425-9667-E91731D507F7}" xr6:coauthVersionLast="38" xr6:coauthVersionMax="38" xr10:uidLastSave="{00000000-0000-0000-0000-000000000000}"/>
  <bookViews>
    <workbookView xWindow="0" yWindow="0" windowWidth="19200" windowHeight="11595" xr2:uid="{00000000-000D-0000-FFFF-FFFF00000000}"/>
  </bookViews>
  <sheets>
    <sheet name="Plan1" sheetId="1" r:id="rId1"/>
  </sheets>
  <definedNames>
    <definedName name="_xlnm.Print_Area" localSheetId="0">Plan1!$A$1:$AI$49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" l="1"/>
  <c r="AK15" i="1" l="1"/>
  <c r="AI15" i="1" s="1"/>
  <c r="AK10" i="1" l="1"/>
  <c r="AI11" i="1"/>
  <c r="AI12" i="1"/>
  <c r="AI23" i="1"/>
  <c r="AI22" i="1"/>
  <c r="AK20" i="1"/>
  <c r="AI20" i="1" s="1"/>
  <c r="AK21" i="1"/>
  <c r="AI21" i="1" s="1"/>
  <c r="AK19" i="1"/>
  <c r="AI19" i="1" s="1"/>
  <c r="AL28" i="1" s="1"/>
  <c r="AK18" i="1"/>
  <c r="AI18" i="1" s="1"/>
  <c r="AK17" i="1"/>
  <c r="AI17" i="1" s="1"/>
  <c r="AK16" i="1" l="1"/>
  <c r="AL16" i="1" s="1"/>
  <c r="AK28" i="1" s="1"/>
  <c r="AK14" i="1"/>
  <c r="AI14" i="1" s="1"/>
  <c r="AK13" i="1"/>
  <c r="AI13" i="1" s="1"/>
  <c r="AK12" i="1"/>
  <c r="AK11" i="1"/>
  <c r="AI10" i="1" l="1"/>
  <c r="AK7" i="1"/>
  <c r="AI7" i="1" s="1"/>
  <c r="AK8" i="1"/>
  <c r="AI8" i="1" s="1"/>
  <c r="AK9" i="1"/>
  <c r="AI9" i="1" s="1"/>
  <c r="AK6" i="1"/>
  <c r="AI6" i="1" s="1"/>
  <c r="AK5" i="1"/>
  <c r="AI5" i="1" s="1"/>
  <c r="AI28" i="1" l="1"/>
  <c r="AI30" i="1" s="1"/>
  <c r="AI31" i="1" s="1"/>
  <c r="AA42" i="1" l="1"/>
  <c r="AI29" i="1"/>
  <c r="N43" i="1" s="1"/>
</calcChain>
</file>

<file path=xl/sharedStrings.xml><?xml version="1.0" encoding="utf-8"?>
<sst xmlns="http://schemas.openxmlformats.org/spreadsheetml/2006/main" count="114" uniqueCount="77">
  <si>
    <t>2 (duas) horas para cada apresentação comprovada</t>
  </si>
  <si>
    <t>Carga horária do curso [mínimo de 40 (quarenta) horas].</t>
  </si>
  <si>
    <t>Projetos de Ensino (PIBID, PRODOCÊNCIA, entre outros)</t>
  </si>
  <si>
    <t>ATIVIDADE</t>
  </si>
  <si>
    <t>CARGA HORÁRIA</t>
  </si>
  <si>
    <t xml:space="preserve">Carga horária definida no projeto </t>
  </si>
  <si>
    <t>Descrição</t>
  </si>
  <si>
    <t>Iniciação Científica (PIBIC)</t>
  </si>
  <si>
    <t>Carga horária estabelecida pelo docente responsável</t>
  </si>
  <si>
    <t>Grupo de Estudo Temático</t>
  </si>
  <si>
    <t>Programas ou projetos de extensão</t>
  </si>
  <si>
    <t>Organização de eventos</t>
  </si>
  <si>
    <t>Carga horária do evento</t>
  </si>
  <si>
    <t>Participação como executante e/ou compositor de apresentação de obra artística/cultural</t>
  </si>
  <si>
    <t>Publicação de livro</t>
  </si>
  <si>
    <t>6 (seis) créditos para a área de música e 3 (três) créditos para áreas afins.</t>
  </si>
  <si>
    <t>Publicação de capítulo de livro</t>
  </si>
  <si>
    <t>3 (três) créditos para cada capítulo [máximo de 6 créditos para a área de música]. 2 (dois) créditos para cada capítulo [máximo de 4 (quatro) créditos para áreas afins].</t>
  </si>
  <si>
    <t xml:space="preserve">Participação como ouvinte em palestras, congressos, encontros, simpósios, semana de debates, conferências, seminários ou eventos semelhantes </t>
  </si>
  <si>
    <t>Música</t>
  </si>
  <si>
    <t>Áreas afins</t>
  </si>
  <si>
    <t>Cada apresentação de trabalho equivalerá a 2 (duas) horas de atividades complementares [máximo de 40 (quarenta) horas para a área de música e 20 (vinte) horas para áreas afins].</t>
  </si>
  <si>
    <t>Apresentação de trabalhos em palestras, congressos, encontros, simpósios, semana de debates, conferências, seminários ou eventos semelhantes</t>
  </si>
  <si>
    <t>Participação como ouvinte ou executante de cursos de curta duração (masterclasses, etc), mini-cursos, oficinas, workshops, entre outros.</t>
  </si>
  <si>
    <t>Participação como ministrante de cursos de curta duração (masterclasses, etc), minicursos, oficinas, workshops, entre outros.</t>
  </si>
  <si>
    <t>Carga horária do curso [máximo de 60 (sessenta) horas para a área de música e 30 (trinta) horas para áreas afins].</t>
  </si>
  <si>
    <t>Estágio não obrigatório</t>
  </si>
  <si>
    <t>O equivalente a um crédito (15 horas) por cada semestre de estágio não obrigatório.</t>
  </si>
  <si>
    <t>Participação como membro do Conselho do Núcleo de Música ou do Colegiado do Curso.</t>
  </si>
  <si>
    <t>O equivalente a um crédito (15 horas) por cada semestre como membro do Conselho do Núcleo de Música ou do Colegiado do Curso.</t>
  </si>
  <si>
    <t>Número de semestres</t>
  </si>
  <si>
    <t>Observação: As cargas horárias máximas e mínimas constantes neste quadro referem-se à soma das cargas horárias obtidas em cada categoria.</t>
  </si>
  <si>
    <t>Art. 2º O aluno deverá cumprir o mínimo de 210 (duzentas e dez) horas de atividades acadêmicocientífico-culturais, no decorrer do curso, como requisito obrigatório para a colação de grau.</t>
  </si>
  <si>
    <t>Art. 5º Não será permitida a aquisição de créditos em duas ou mais Atividades Complementares para uma mesma atividade desenvolvida pelo aluno (sobreposição de créditos).</t>
  </si>
  <si>
    <t>PONTUAÇÃO</t>
  </si>
  <si>
    <t>EVENTOS/QUANTIDADE</t>
  </si>
  <si>
    <t>CONDIÇÃO</t>
  </si>
  <si>
    <t>x</t>
  </si>
  <si>
    <t>carga horária por projeto</t>
  </si>
  <si>
    <t xml:space="preserve">carga horária </t>
  </si>
  <si>
    <t>total de apresentações</t>
  </si>
  <si>
    <t>quantidade de livros</t>
  </si>
  <si>
    <t>quantidade de capítulos de livro</t>
  </si>
  <si>
    <t>carga horária por evento (min: 80h)</t>
  </si>
  <si>
    <t>Carga horária do evento [mínimo de 80 (oitenta) horas para a área de música]. Sendo máximo de 50% da carga horária [máximo de 40 (quarenta) horas] para áreas afins.</t>
  </si>
  <si>
    <t>quantidade de apresentações</t>
  </si>
  <si>
    <t>carga horária por curso</t>
  </si>
  <si>
    <t>número de semestres</t>
  </si>
  <si>
    <t>carga horária por evento</t>
  </si>
  <si>
    <t>N. DO DOCUMENTO</t>
  </si>
  <si>
    <t>TOTAL DE CRÉDITOS</t>
  </si>
  <si>
    <t>Máx</t>
  </si>
  <si>
    <t>Mín</t>
  </si>
  <si>
    <t>CRÉDITOS EXCEDENTES</t>
  </si>
  <si>
    <t>Planilha de Atividades Complementares</t>
  </si>
  <si>
    <t xml:space="preserve">Observações: </t>
  </si>
  <si>
    <t>CARGA HORÁRIA TOTAL</t>
  </si>
  <si>
    <t>CARGA HORÁRIA EXCEDENTE</t>
  </si>
  <si>
    <t>RESUMO DO CÔMPUTO DAS ATIVIDADES COMPLEMENTARES</t>
  </si>
  <si>
    <t>UNIVERSIDADE FEDERAL DE SERGIPE</t>
  </si>
  <si>
    <t>PROGRAD/DAA</t>
  </si>
  <si>
    <t>ATIVIDADES COMPLEMENTARES</t>
  </si>
  <si>
    <t>APROVEITAMENTO DE CRÉDITOS</t>
  </si>
  <si>
    <t>CARGA HORÁRIA:</t>
  </si>
  <si>
    <t>AVALIAÇÃO FREQUÊNCIA:</t>
  </si>
  <si>
    <t>EFICIÊNCIA:</t>
  </si>
  <si>
    <t xml:space="preserve">PROF. COORDENADOR: </t>
  </si>
  <si>
    <t>ASSINATURA DO PRESIDENTE DO COLEGIADO DO CURSO:</t>
  </si>
  <si>
    <r>
      <t xml:space="preserve">_________________________________________________________
</t>
    </r>
    <r>
      <rPr>
        <sz val="9"/>
        <color theme="1"/>
        <rFont val="Arial"/>
        <family val="2"/>
      </rPr>
      <t>COM CARIMBO</t>
    </r>
  </si>
  <si>
    <t xml:space="preserve">NÚMERO DE CRÉDITOS:    </t>
  </si>
  <si>
    <t>CURSO: Licenciatura em Música</t>
  </si>
  <si>
    <t>PROGRAMA DE ESTUDO AO QUAL ESTÁ VINCULADA A ATIVIDADE: ATIVIDADES COMPLEMENTARES</t>
  </si>
  <si>
    <t xml:space="preserve">Aluno(a): </t>
  </si>
  <si>
    <t xml:space="preserve">NOME: </t>
  </si>
  <si>
    <t xml:space="preserve">NÚMERO DE MATRÍCULA: </t>
  </si>
  <si>
    <t>OBSERVAÇÕES: XXXXXXXXXXXXXXXXXXXXXXXXXXXXX</t>
  </si>
  <si>
    <t xml:space="preserve">PERÍODO DE REALIZAÇÃO: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</si>
</sst>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 applyAlignment="1">
      <alignment vertical="center"/>
    </xf>
    <xf numFmtId="0" fontId="0" fillId="0" borderId="7" xfId="0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164" fontId="11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9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164" fontId="9" fillId="0" borderId="0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32</xdr:row>
      <xdr:rowOff>47625</xdr:rowOff>
    </xdr:from>
    <xdr:to>
      <xdr:col>2</xdr:col>
      <xdr:colOff>252344</xdr:colOff>
      <xdr:row>35</xdr:row>
      <xdr:rowOff>130970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484"/>
        <a:stretch/>
      </xdr:blipFill>
      <xdr:spPr>
        <a:xfrm>
          <a:off x="345282" y="26038969"/>
          <a:ext cx="1573937" cy="1488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79"/>
  <sheetViews>
    <sheetView tabSelected="1" zoomScale="80" zoomScaleNormal="80" workbookViewId="0">
      <selection activeCell="AN38" sqref="AN38"/>
    </sheetView>
  </sheetViews>
  <sheetFormatPr defaultRowHeight="15.75" x14ac:dyDescent="0.25"/>
  <cols>
    <col min="1" max="1" width="4.85546875" customWidth="1"/>
    <col min="2" max="2" width="20.140625" customWidth="1"/>
    <col min="3" max="3" width="4.28515625" style="3" customWidth="1"/>
    <col min="4" max="4" width="19.85546875" customWidth="1"/>
    <col min="5" max="5" width="10.140625" customWidth="1"/>
    <col min="6" max="6" width="6.42578125" customWidth="1"/>
    <col min="7" max="7" width="6.5703125" customWidth="1"/>
    <col min="8" max="8" width="4.5703125" style="1" customWidth="1"/>
    <col min="9" max="20" width="3.28515625" style="4" customWidth="1"/>
    <col min="21" max="21" width="14.7109375" style="4" customWidth="1"/>
    <col min="22" max="22" width="4.85546875" customWidth="1"/>
    <col min="23" max="23" width="4.7109375" customWidth="1"/>
    <col min="24" max="33" width="4.5703125" customWidth="1"/>
    <col min="34" max="34" width="3.7109375" style="3" customWidth="1"/>
    <col min="35" max="35" width="16" customWidth="1"/>
    <col min="37" max="37" width="14.5703125" hidden="1" customWidth="1"/>
    <col min="38" max="38" width="14" hidden="1" customWidth="1"/>
    <col min="39" max="39" width="16" customWidth="1"/>
  </cols>
  <sheetData>
    <row r="1" spans="1:49" ht="58.5" customHeight="1" x14ac:dyDescent="0.2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49" ht="42.75" customHeight="1" x14ac:dyDescent="0.25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49" s="7" customFormat="1" ht="30" customHeight="1" x14ac:dyDescent="0.2">
      <c r="B3" s="8" t="s">
        <v>3</v>
      </c>
      <c r="C3" s="55"/>
      <c r="D3" s="54" t="s">
        <v>4</v>
      </c>
      <c r="E3" s="54"/>
      <c r="F3" s="54"/>
      <c r="G3" s="54"/>
      <c r="H3" s="56"/>
      <c r="I3" s="54" t="s">
        <v>49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9"/>
      <c r="V3" s="54" t="s">
        <v>35</v>
      </c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/>
      <c r="AI3" s="8" t="s">
        <v>34</v>
      </c>
      <c r="AJ3" s="10"/>
      <c r="AK3" s="51" t="s">
        <v>36</v>
      </c>
      <c r="AL3" s="51"/>
    </row>
    <row r="4" spans="1:49" s="7" customFormat="1" ht="29.25" customHeight="1" thickBot="1" x14ac:dyDescent="0.25">
      <c r="B4" s="11"/>
      <c r="C4" s="55"/>
      <c r="D4" s="6" t="s">
        <v>6</v>
      </c>
      <c r="E4" s="6"/>
      <c r="F4" s="6" t="s">
        <v>51</v>
      </c>
      <c r="G4" s="6" t="s">
        <v>52</v>
      </c>
      <c r="H4" s="5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55"/>
    </row>
    <row r="5" spans="1:49" s="7" customFormat="1" ht="60" customHeight="1" x14ac:dyDescent="0.2">
      <c r="A5" s="11">
        <v>1</v>
      </c>
      <c r="B5" s="46" t="s">
        <v>2</v>
      </c>
      <c r="C5" s="55"/>
      <c r="D5" s="46" t="s">
        <v>5</v>
      </c>
      <c r="E5" s="46"/>
      <c r="F5" s="47">
        <v>60</v>
      </c>
      <c r="G5" s="47" t="s">
        <v>37</v>
      </c>
      <c r="H5" s="56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47" t="s">
        <v>38</v>
      </c>
      <c r="V5" s="101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  <c r="AH5" s="55"/>
      <c r="AI5" s="47">
        <f>IF(AK5&gt;60,60,AK5)</f>
        <v>0</v>
      </c>
      <c r="AJ5" s="12"/>
      <c r="AK5" s="12">
        <f>SUM(V5:AG5)</f>
        <v>0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s="7" customFormat="1" ht="60" customHeight="1" x14ac:dyDescent="0.2">
      <c r="A6" s="11">
        <v>2</v>
      </c>
      <c r="B6" s="46" t="s">
        <v>7</v>
      </c>
      <c r="C6" s="55"/>
      <c r="D6" s="46" t="s">
        <v>8</v>
      </c>
      <c r="E6" s="46"/>
      <c r="F6" s="47">
        <v>60</v>
      </c>
      <c r="G6" s="47" t="s">
        <v>37</v>
      </c>
      <c r="H6" s="56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47" t="s">
        <v>39</v>
      </c>
      <c r="V6" s="104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6"/>
      <c r="AH6" s="55"/>
      <c r="AI6" s="47">
        <f>IF(AK6&gt;60,60,AK6)</f>
        <v>0</v>
      </c>
      <c r="AJ6" s="12"/>
      <c r="AK6" s="12">
        <f>SUM(V6:AG6)</f>
        <v>0</v>
      </c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s="7" customFormat="1" ht="57" customHeight="1" x14ac:dyDescent="0.2">
      <c r="A7" s="11">
        <v>3</v>
      </c>
      <c r="B7" s="46" t="s">
        <v>9</v>
      </c>
      <c r="C7" s="55"/>
      <c r="D7" s="46" t="s">
        <v>8</v>
      </c>
      <c r="E7" s="46"/>
      <c r="F7" s="47">
        <v>60</v>
      </c>
      <c r="G7" s="47" t="s">
        <v>37</v>
      </c>
      <c r="H7" s="56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47" t="s">
        <v>39</v>
      </c>
      <c r="V7" s="104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6"/>
      <c r="AH7" s="55"/>
      <c r="AI7" s="47">
        <f t="shared" ref="AI7:AI8" si="0">IF(AK7&gt;60,60,AK7)</f>
        <v>0</v>
      </c>
      <c r="AJ7" s="12"/>
      <c r="AK7" s="12">
        <f>SUM(V7:AG7)</f>
        <v>0</v>
      </c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49" s="7" customFormat="1" ht="56.25" customHeight="1" x14ac:dyDescent="0.2">
      <c r="A8" s="11">
        <v>4</v>
      </c>
      <c r="B8" s="46" t="s">
        <v>10</v>
      </c>
      <c r="C8" s="55"/>
      <c r="D8" s="46" t="s">
        <v>8</v>
      </c>
      <c r="E8" s="46"/>
      <c r="F8" s="47">
        <v>60</v>
      </c>
      <c r="G8" s="47" t="s">
        <v>37</v>
      </c>
      <c r="H8" s="56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47" t="s">
        <v>38</v>
      </c>
      <c r="V8" s="104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H8" s="55"/>
      <c r="AI8" s="47">
        <f t="shared" si="0"/>
        <v>0</v>
      </c>
      <c r="AJ8" s="12"/>
      <c r="AK8" s="12">
        <f>SUM(V8:AG8)</f>
        <v>0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49" s="7" customFormat="1" ht="49.5" customHeight="1" x14ac:dyDescent="0.2">
      <c r="A9" s="11">
        <v>5</v>
      </c>
      <c r="B9" s="46" t="s">
        <v>11</v>
      </c>
      <c r="C9" s="55"/>
      <c r="D9" s="46" t="s">
        <v>12</v>
      </c>
      <c r="E9" s="46"/>
      <c r="F9" s="47">
        <v>20</v>
      </c>
      <c r="G9" s="47" t="s">
        <v>37</v>
      </c>
      <c r="H9" s="56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47" t="s">
        <v>48</v>
      </c>
      <c r="V9" s="104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6"/>
      <c r="AH9" s="55"/>
      <c r="AI9" s="47">
        <f>IF(AK9&gt;20,20,AK9)</f>
        <v>0</v>
      </c>
      <c r="AJ9" s="12"/>
      <c r="AK9" s="12">
        <f>SUM(V9:AG9)</f>
        <v>0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 s="7" customFormat="1" ht="79.5" customHeight="1" x14ac:dyDescent="0.2">
      <c r="A10" s="11">
        <v>6</v>
      </c>
      <c r="B10" s="46" t="s">
        <v>13</v>
      </c>
      <c r="C10" s="55"/>
      <c r="D10" s="46" t="s">
        <v>0</v>
      </c>
      <c r="E10" s="46"/>
      <c r="F10" s="47">
        <v>40</v>
      </c>
      <c r="G10" s="47" t="s">
        <v>37</v>
      </c>
      <c r="H10" s="56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47" t="s">
        <v>40</v>
      </c>
      <c r="V10" s="104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6"/>
      <c r="AH10" s="55"/>
      <c r="AI10" s="47">
        <f>IF(AK10&gt;40,40,AK10)</f>
        <v>0</v>
      </c>
      <c r="AJ10" s="12"/>
      <c r="AK10" s="12">
        <f>SUM(V10:AG10)*2</f>
        <v>0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7" customFormat="1" ht="37.5" customHeight="1" x14ac:dyDescent="0.2">
      <c r="A11" s="51">
        <v>7</v>
      </c>
      <c r="B11" s="59" t="s">
        <v>14</v>
      </c>
      <c r="C11" s="55"/>
      <c r="D11" s="59" t="s">
        <v>15</v>
      </c>
      <c r="E11" s="14" t="s">
        <v>19</v>
      </c>
      <c r="F11" s="47" t="s">
        <v>37</v>
      </c>
      <c r="G11" s="47" t="s">
        <v>37</v>
      </c>
      <c r="H11" s="56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52" t="s">
        <v>41</v>
      </c>
      <c r="V11" s="104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6"/>
      <c r="AH11" s="55"/>
      <c r="AI11" s="47">
        <f>SUM(V11:AG11)*6*15</f>
        <v>0</v>
      </c>
      <c r="AJ11" s="12"/>
      <c r="AK11" s="12">
        <f>SUM(V11:AG11)*6*15</f>
        <v>0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 s="7" customFormat="1" ht="33.75" customHeight="1" x14ac:dyDescent="0.2">
      <c r="A12" s="51"/>
      <c r="B12" s="59"/>
      <c r="C12" s="55"/>
      <c r="D12" s="59"/>
      <c r="E12" s="16" t="s">
        <v>20</v>
      </c>
      <c r="F12" s="47" t="s">
        <v>37</v>
      </c>
      <c r="G12" s="47" t="s">
        <v>37</v>
      </c>
      <c r="H12" s="56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52"/>
      <c r="V12" s="104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6"/>
      <c r="AH12" s="55"/>
      <c r="AI12" s="47">
        <f>SUM(V12:AG12)*3*15</f>
        <v>0</v>
      </c>
      <c r="AJ12" s="12"/>
      <c r="AK12" s="12">
        <f>SUM(V12:AG12)*3*15</f>
        <v>0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7" customFormat="1" ht="63" customHeight="1" x14ac:dyDescent="0.2">
      <c r="A13" s="51">
        <v>8</v>
      </c>
      <c r="B13" s="59" t="s">
        <v>16</v>
      </c>
      <c r="C13" s="55"/>
      <c r="D13" s="59" t="s">
        <v>17</v>
      </c>
      <c r="E13" s="14" t="s">
        <v>19</v>
      </c>
      <c r="F13" s="47">
        <v>6</v>
      </c>
      <c r="G13" s="47" t="s">
        <v>37</v>
      </c>
      <c r="H13" s="56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52" t="s">
        <v>42</v>
      </c>
      <c r="V13" s="104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H13" s="55"/>
      <c r="AI13" s="47">
        <f>IF(AK13&gt;90,90,AK13)</f>
        <v>0</v>
      </c>
      <c r="AJ13" s="12"/>
      <c r="AK13" s="12">
        <f>SUM(V13:AG13)*3*15</f>
        <v>0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 s="7" customFormat="1" ht="52.5" customHeight="1" x14ac:dyDescent="0.2">
      <c r="A14" s="51"/>
      <c r="B14" s="59"/>
      <c r="C14" s="55"/>
      <c r="D14" s="59"/>
      <c r="E14" s="16" t="s">
        <v>20</v>
      </c>
      <c r="F14" s="47">
        <v>4</v>
      </c>
      <c r="G14" s="47" t="s">
        <v>37</v>
      </c>
      <c r="H14" s="56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52"/>
      <c r="V14" s="104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55"/>
      <c r="AI14" s="47">
        <f>IF(AK14&gt;60,60,AK14)</f>
        <v>0</v>
      </c>
      <c r="AJ14" s="12"/>
      <c r="AK14" s="12">
        <f>SUM(V14:AG14)*2*15</f>
        <v>0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7" customFormat="1" ht="61.5" customHeight="1" x14ac:dyDescent="0.2">
      <c r="A15" s="51">
        <v>9</v>
      </c>
      <c r="B15" s="59" t="s">
        <v>18</v>
      </c>
      <c r="C15" s="55"/>
      <c r="D15" s="59" t="s">
        <v>44</v>
      </c>
      <c r="E15" s="14" t="s">
        <v>19</v>
      </c>
      <c r="F15" s="47" t="s">
        <v>37</v>
      </c>
      <c r="G15" s="47">
        <v>80</v>
      </c>
      <c r="H15" s="5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52" t="s">
        <v>43</v>
      </c>
      <c r="V15" s="104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55"/>
      <c r="AI15" s="52" t="str">
        <f>IF(AK15&lt;80,"mínimo não atingido",(AK15+AL16))</f>
        <v>mínimo não atingido</v>
      </c>
      <c r="AJ15" s="12"/>
      <c r="AK15" s="12">
        <f>SUM(V15:AG15)</f>
        <v>0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 s="7" customFormat="1" ht="53.25" customHeight="1" x14ac:dyDescent="0.2">
      <c r="A16" s="51"/>
      <c r="B16" s="59"/>
      <c r="C16" s="55"/>
      <c r="D16" s="59"/>
      <c r="E16" s="16" t="s">
        <v>20</v>
      </c>
      <c r="F16" s="47">
        <v>40</v>
      </c>
      <c r="G16" s="47" t="s">
        <v>37</v>
      </c>
      <c r="H16" s="5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52"/>
      <c r="V16" s="104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55"/>
      <c r="AI16" s="52"/>
      <c r="AK16" s="12">
        <f>SUM(V16:AG16)</f>
        <v>0</v>
      </c>
      <c r="AL16" s="12">
        <f>IF(AK16&gt;40,40,AK16)</f>
        <v>0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7" customFormat="1" ht="69" customHeight="1" x14ac:dyDescent="0.2">
      <c r="A17" s="51">
        <v>10</v>
      </c>
      <c r="B17" s="59" t="s">
        <v>22</v>
      </c>
      <c r="C17" s="55"/>
      <c r="D17" s="59" t="s">
        <v>21</v>
      </c>
      <c r="E17" s="14" t="s">
        <v>19</v>
      </c>
      <c r="F17" s="47">
        <v>40</v>
      </c>
      <c r="G17" s="47" t="s">
        <v>37</v>
      </c>
      <c r="H17" s="56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52" t="s">
        <v>45</v>
      </c>
      <c r="V17" s="104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6"/>
      <c r="AH17" s="55"/>
      <c r="AI17" s="47">
        <f>IF(AK17&gt;40,40,AK17)</f>
        <v>0</v>
      </c>
      <c r="AJ17" s="12"/>
      <c r="AK17" s="12">
        <f>SUM(V17:AG17)*2</f>
        <v>0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s="7" customFormat="1" ht="75.75" customHeight="1" x14ac:dyDescent="0.2">
      <c r="A18" s="51"/>
      <c r="B18" s="59"/>
      <c r="C18" s="55"/>
      <c r="D18" s="59"/>
      <c r="E18" s="16" t="s">
        <v>20</v>
      </c>
      <c r="F18" s="47">
        <v>20</v>
      </c>
      <c r="G18" s="47" t="s">
        <v>37</v>
      </c>
      <c r="H18" s="56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52"/>
      <c r="V18" s="104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55"/>
      <c r="AI18" s="47">
        <f>IF(AK18&gt;20,20,AK18)</f>
        <v>0</v>
      </c>
      <c r="AJ18" s="12"/>
      <c r="AK18" s="12">
        <f>SUM(V18:AG18)*2</f>
        <v>0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7" customFormat="1" ht="112.5" customHeight="1" x14ac:dyDescent="0.2">
      <c r="A19" s="11">
        <v>11</v>
      </c>
      <c r="B19" s="17" t="s">
        <v>23</v>
      </c>
      <c r="C19" s="55"/>
      <c r="D19" s="46" t="s">
        <v>1</v>
      </c>
      <c r="E19" s="46"/>
      <c r="F19" s="6" t="s">
        <v>37</v>
      </c>
      <c r="G19" s="47">
        <v>40</v>
      </c>
      <c r="H19" s="56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47" t="s">
        <v>46</v>
      </c>
      <c r="V19" s="104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55"/>
      <c r="AI19" s="47" t="str">
        <f>IF(AK19&lt;40,"mínimo não atingido",AK19)</f>
        <v>mínimo não atingido</v>
      </c>
      <c r="AJ19" s="12"/>
      <c r="AK19" s="12">
        <f>SUM(V19:AG19)</f>
        <v>0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s="7" customFormat="1" ht="48" customHeight="1" x14ac:dyDescent="0.2">
      <c r="A20" s="51">
        <v>12</v>
      </c>
      <c r="B20" s="59" t="s">
        <v>24</v>
      </c>
      <c r="C20" s="55"/>
      <c r="D20" s="59" t="s">
        <v>25</v>
      </c>
      <c r="E20" s="14" t="s">
        <v>19</v>
      </c>
      <c r="F20" s="47">
        <v>60</v>
      </c>
      <c r="G20" s="47" t="s">
        <v>37</v>
      </c>
      <c r="H20" s="56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52" t="s">
        <v>46</v>
      </c>
      <c r="V20" s="104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6"/>
      <c r="AH20" s="55"/>
      <c r="AI20" s="47">
        <f>IF(AK20&gt;60,60,AK20)</f>
        <v>0</v>
      </c>
      <c r="AJ20" s="12"/>
      <c r="AK20" s="12">
        <f t="shared" ref="AK20:AK21" si="1">SUM(V20:AG20)</f>
        <v>0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7" customFormat="1" ht="48" customHeight="1" x14ac:dyDescent="0.2">
      <c r="A21" s="51"/>
      <c r="B21" s="59"/>
      <c r="C21" s="55"/>
      <c r="D21" s="59"/>
      <c r="E21" s="16" t="s">
        <v>20</v>
      </c>
      <c r="F21" s="47">
        <v>30</v>
      </c>
      <c r="G21" s="47" t="s">
        <v>37</v>
      </c>
      <c r="H21" s="56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52"/>
      <c r="V21" s="104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55"/>
      <c r="AI21" s="47">
        <f>IF(AK21&gt;30,30,AK21)</f>
        <v>0</v>
      </c>
      <c r="AJ21" s="12"/>
      <c r="AK21" s="12">
        <f t="shared" si="1"/>
        <v>0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s="7" customFormat="1" ht="75" customHeight="1" x14ac:dyDescent="0.2">
      <c r="A22" s="11">
        <v>13</v>
      </c>
      <c r="B22" s="46" t="s">
        <v>26</v>
      </c>
      <c r="C22" s="55"/>
      <c r="D22" s="46" t="s">
        <v>27</v>
      </c>
      <c r="E22" s="46" t="s">
        <v>30</v>
      </c>
      <c r="F22" s="47" t="s">
        <v>37</v>
      </c>
      <c r="G22" s="47" t="s">
        <v>37</v>
      </c>
      <c r="H22" s="56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47" t="s">
        <v>47</v>
      </c>
      <c r="V22" s="104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6"/>
      <c r="AH22" s="55"/>
      <c r="AI22" s="47">
        <f>SUM(V22:AG22)*15</f>
        <v>0</v>
      </c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s="7" customFormat="1" ht="100.5" customHeight="1" thickBot="1" x14ac:dyDescent="0.25">
      <c r="A23" s="11">
        <v>14</v>
      </c>
      <c r="B23" s="46" t="s">
        <v>28</v>
      </c>
      <c r="C23" s="55"/>
      <c r="D23" s="46" t="s">
        <v>29</v>
      </c>
      <c r="E23" s="46" t="s">
        <v>30</v>
      </c>
      <c r="F23" s="47" t="s">
        <v>37</v>
      </c>
      <c r="G23" s="47" t="s">
        <v>37</v>
      </c>
      <c r="H23" s="56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47" t="s">
        <v>47</v>
      </c>
      <c r="V23" s="107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9"/>
      <c r="AH23" s="55"/>
      <c r="AI23" s="47">
        <f>SUM(V23:AG23)*15</f>
        <v>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s="7" customFormat="1" ht="292.5" customHeight="1" x14ac:dyDescent="0.2">
      <c r="A24" s="1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s="7" customFormat="1" ht="100.5" customHeight="1" x14ac:dyDescent="0.2">
      <c r="A25" s="51"/>
      <c r="B25" s="62" t="s">
        <v>58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7" customFormat="1" ht="28.5" customHeight="1" x14ac:dyDescent="0.2">
      <c r="A26" s="51"/>
      <c r="B26" s="65" t="str">
        <f>A2</f>
        <v xml:space="preserve">Aluno(a): 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s="7" customFormat="1" ht="28.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s="7" customFormat="1" ht="87.75" customHeight="1" x14ac:dyDescent="0.2">
      <c r="A28" s="50"/>
      <c r="B28" s="57" t="s">
        <v>55</v>
      </c>
      <c r="C28" s="57"/>
      <c r="D28" s="57"/>
      <c r="E28" s="63" t="s">
        <v>56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48" t="str">
        <f>IF(SUM(AK28:AL28)&gt;0,"mínimo não atingido nos itens 9 ou 11",SUM(AI5:AI23))</f>
        <v>mínimo não atingido nos itens 9 ou 11</v>
      </c>
      <c r="AJ28" s="12"/>
      <c r="AK28" s="12">
        <f>IF(AI15="MÍNIMO NÃO ATINGIDO",1,0)</f>
        <v>1</v>
      </c>
      <c r="AL28" s="15">
        <f>IF(AI19="MÍNIMO NÃO ATINGIDO",1,0)</f>
        <v>1</v>
      </c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ht="66.75" customHeight="1" x14ac:dyDescent="0.25">
      <c r="A29" s="50"/>
      <c r="B29" s="58" t="s">
        <v>31</v>
      </c>
      <c r="C29" s="58"/>
      <c r="D29" s="58"/>
      <c r="E29" s="64" t="s">
        <v>50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49" t="e">
        <f>AI28/15</f>
        <v>#VALUE!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76.5" customHeight="1" x14ac:dyDescent="0.25">
      <c r="A30" s="50"/>
      <c r="B30" s="60" t="s">
        <v>32</v>
      </c>
      <c r="C30" s="60"/>
      <c r="D30" s="60"/>
      <c r="E30" s="63" t="s">
        <v>57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48" t="e">
        <f>IF((AI28&lt;210),0,AI28-210)</f>
        <v>#VALUE!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73.5" customHeight="1" x14ac:dyDescent="0.25">
      <c r="A31" s="50"/>
      <c r="B31" s="60" t="s">
        <v>33</v>
      </c>
      <c r="C31" s="60"/>
      <c r="D31" s="60"/>
      <c r="E31" s="64" t="s">
        <v>53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49" t="e">
        <f>AI30/15</f>
        <v>#VALUE!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360.75" customHeight="1" thickBot="1" x14ac:dyDescent="0.3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39.950000000000003" customHeight="1" x14ac:dyDescent="0.25">
      <c r="B33" s="28"/>
      <c r="C33" s="29"/>
      <c r="D33" s="66" t="s">
        <v>59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30"/>
      <c r="R33" s="30"/>
      <c r="S33" s="30"/>
      <c r="T33" s="30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29"/>
      <c r="AI33" s="3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39.950000000000003" customHeight="1" x14ac:dyDescent="0.25">
      <c r="B34" s="33"/>
      <c r="C34" s="19"/>
      <c r="D34" s="67" t="s">
        <v>60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20"/>
      <c r="R34" s="20"/>
      <c r="S34" s="20"/>
      <c r="T34" s="2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9"/>
      <c r="AI34" s="34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31.5" customHeight="1" x14ac:dyDescent="0.25">
      <c r="B35" s="33"/>
      <c r="C35" s="19"/>
      <c r="D35" s="21"/>
      <c r="E35" s="21"/>
      <c r="F35" s="21"/>
      <c r="G35" s="68" t="s">
        <v>61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9"/>
      <c r="AI35" s="34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24.75" customHeight="1" thickBot="1" x14ac:dyDescent="0.3">
      <c r="B36" s="35"/>
      <c r="C36" s="36"/>
      <c r="D36" s="37"/>
      <c r="E36" s="37"/>
      <c r="F36" s="37"/>
      <c r="G36" s="77" t="s">
        <v>62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6"/>
      <c r="AI36" s="38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39.950000000000003" customHeight="1" thickBot="1" x14ac:dyDescent="0.3">
      <c r="B37" s="23"/>
      <c r="C37" s="22"/>
      <c r="D37" s="23"/>
      <c r="E37" s="23"/>
      <c r="F37" s="23"/>
      <c r="G37" s="23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2"/>
      <c r="AI37" s="23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46.5" customHeight="1" thickBot="1" x14ac:dyDescent="0.3">
      <c r="B38" s="78" t="s">
        <v>74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81" t="s">
        <v>70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47.25" customHeight="1" thickBot="1" x14ac:dyDescent="0.3">
      <c r="B39" s="78" t="s">
        <v>73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39.950000000000003" customHeight="1" thickBot="1" x14ac:dyDescent="0.3">
      <c r="B40" s="23"/>
      <c r="C40" s="22"/>
      <c r="D40" s="23"/>
      <c r="E40" s="23"/>
      <c r="F40" s="23"/>
      <c r="G40" s="23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2"/>
      <c r="AI40" s="23"/>
      <c r="AJ40" s="2"/>
      <c r="AK40" s="2"/>
      <c r="AL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51" customHeight="1" x14ac:dyDescent="0.25">
      <c r="B41" s="69" t="s">
        <v>71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44.25" customHeight="1" x14ac:dyDescent="0.25">
      <c r="B42" s="72" t="s">
        <v>76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6" t="s">
        <v>63</v>
      </c>
      <c r="U42" s="76"/>
      <c r="V42" s="76"/>
      <c r="W42" s="76"/>
      <c r="X42" s="76"/>
      <c r="Y42" s="76"/>
      <c r="Z42" s="26"/>
      <c r="AA42" s="74" t="str">
        <f>AI28</f>
        <v>mínimo não atingido nos itens 9 ou 11</v>
      </c>
      <c r="AB42" s="74"/>
      <c r="AC42" s="74"/>
      <c r="AD42" s="74"/>
      <c r="AE42" s="74"/>
      <c r="AF42" s="74"/>
      <c r="AG42" s="74"/>
      <c r="AH42" s="74"/>
      <c r="AI42" s="75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42.75" customHeight="1" x14ac:dyDescent="0.25">
      <c r="B43" s="41"/>
      <c r="C43" s="18"/>
      <c r="D43" s="42"/>
      <c r="E43" s="42"/>
      <c r="F43" s="76" t="s">
        <v>69</v>
      </c>
      <c r="G43" s="76"/>
      <c r="H43" s="76"/>
      <c r="I43" s="76"/>
      <c r="J43" s="76"/>
      <c r="K43" s="76"/>
      <c r="L43" s="76"/>
      <c r="M43" s="76"/>
      <c r="N43" s="98" t="e">
        <f>AI29</f>
        <v>#VALUE!</v>
      </c>
      <c r="O43" s="98"/>
      <c r="P43" s="98"/>
      <c r="Q43" s="98"/>
      <c r="R43" s="26"/>
      <c r="S43" s="26"/>
      <c r="T43" s="100" t="s">
        <v>64</v>
      </c>
      <c r="U43" s="100"/>
      <c r="V43" s="100"/>
      <c r="W43" s="100"/>
      <c r="X43" s="100"/>
      <c r="Y43" s="100"/>
      <c r="Z43" s="27"/>
      <c r="AA43" s="93"/>
      <c r="AB43" s="73"/>
      <c r="AC43" s="73"/>
      <c r="AD43" s="73"/>
      <c r="AE43" s="73"/>
      <c r="AF43" s="73"/>
      <c r="AG43" s="73"/>
      <c r="AH43" s="73"/>
      <c r="AI43" s="94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43.5" customHeight="1" thickBot="1" x14ac:dyDescent="0.3">
      <c r="B44" s="43"/>
      <c r="C44" s="44"/>
      <c r="D44" s="45"/>
      <c r="E44" s="45"/>
      <c r="F44" s="95" t="s">
        <v>65</v>
      </c>
      <c r="G44" s="95"/>
      <c r="H44" s="95"/>
      <c r="I44" s="95"/>
      <c r="J44" s="95"/>
      <c r="K44" s="95"/>
      <c r="L44" s="95"/>
      <c r="M44" s="95"/>
      <c r="N44" s="99"/>
      <c r="O44" s="99"/>
      <c r="P44" s="99"/>
      <c r="Q44" s="99"/>
      <c r="R44" s="40"/>
      <c r="S44" s="40"/>
      <c r="T44" s="95" t="s">
        <v>66</v>
      </c>
      <c r="U44" s="95"/>
      <c r="V44" s="95"/>
      <c r="W44" s="95"/>
      <c r="X44" s="95"/>
      <c r="Y44" s="95"/>
      <c r="Z44" s="39"/>
      <c r="AA44" s="96"/>
      <c r="AB44" s="96"/>
      <c r="AC44" s="96"/>
      <c r="AD44" s="96"/>
      <c r="AE44" s="96"/>
      <c r="AF44" s="96"/>
      <c r="AG44" s="96"/>
      <c r="AH44" s="96"/>
      <c r="AI44" s="97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39.950000000000003" customHeight="1" thickBot="1" x14ac:dyDescent="0.3">
      <c r="B45" s="23"/>
      <c r="C45" s="22"/>
      <c r="D45" s="23"/>
      <c r="E45" s="23"/>
      <c r="F45" s="23"/>
      <c r="G45" s="23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2"/>
      <c r="AI45" s="23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39.950000000000003" customHeight="1" x14ac:dyDescent="0.25">
      <c r="B46" s="69" t="s">
        <v>75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1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ht="39.950000000000003" customHeight="1" thickBot="1" x14ac:dyDescent="0.3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6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ht="39.950000000000003" customHeight="1" x14ac:dyDescent="0.25">
      <c r="B48" s="87" t="s">
        <v>67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:49" ht="39.950000000000003" customHeight="1" thickBot="1" x14ac:dyDescent="0.3">
      <c r="B49" s="92"/>
      <c r="C49" s="90"/>
      <c r="D49" s="90"/>
      <c r="E49" s="90"/>
      <c r="F49" s="90"/>
      <c r="G49" s="90"/>
      <c r="H49" s="90"/>
      <c r="I49" s="90" t="s">
        <v>68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1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:49" ht="39.950000000000003" customHeight="1" x14ac:dyDescent="0.25">
      <c r="B50" s="23"/>
      <c r="C50" s="22"/>
      <c r="D50" s="23"/>
      <c r="E50" s="23"/>
      <c r="F50" s="23"/>
      <c r="G50" s="23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2"/>
      <c r="AI50" s="23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:49" ht="39.950000000000003" customHeight="1" x14ac:dyDescent="0.25">
      <c r="B51" s="23"/>
      <c r="C51" s="22"/>
      <c r="D51" s="23"/>
      <c r="E51" s="23"/>
      <c r="F51" s="23"/>
      <c r="G51" s="23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2"/>
      <c r="AI51" s="23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:49" ht="39.950000000000003" customHeight="1" x14ac:dyDescent="0.25">
      <c r="B52" s="23"/>
      <c r="C52" s="22"/>
      <c r="D52" s="23"/>
      <c r="E52" s="23"/>
      <c r="F52" s="23"/>
      <c r="G52" s="23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2"/>
      <c r="AI52" s="23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:49" ht="39.950000000000003" customHeight="1" x14ac:dyDescent="0.25">
      <c r="B53" s="23"/>
      <c r="C53" s="22"/>
      <c r="D53" s="23"/>
      <c r="E53" s="23"/>
      <c r="F53" s="23"/>
      <c r="G53" s="23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2"/>
      <c r="AI53" s="23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:49" ht="39.950000000000003" customHeight="1" x14ac:dyDescent="0.25">
      <c r="B54" s="23"/>
      <c r="C54" s="22"/>
      <c r="D54" s="23"/>
      <c r="E54" s="23"/>
      <c r="F54" s="23"/>
      <c r="G54" s="23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2"/>
      <c r="AI54" s="23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:49" ht="39.950000000000003" customHeight="1" x14ac:dyDescent="0.25">
      <c r="B55" s="5"/>
      <c r="D55" s="5"/>
      <c r="E55" s="5"/>
      <c r="F55" s="5"/>
      <c r="G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I55" s="5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:49" ht="39.950000000000003" customHeight="1" x14ac:dyDescent="0.25">
      <c r="B56" s="5"/>
      <c r="D56" s="5"/>
      <c r="E56" s="5"/>
      <c r="F56" s="5"/>
      <c r="G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I56" s="5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2:49" ht="39.950000000000003" customHeight="1" x14ac:dyDescent="0.25">
      <c r="B57" s="5"/>
      <c r="D57" s="5"/>
      <c r="E57" s="5"/>
      <c r="F57" s="5"/>
      <c r="G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I57" s="5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2:49" ht="39.950000000000003" customHeight="1" x14ac:dyDescent="0.25">
      <c r="B58" s="5"/>
      <c r="D58" s="5"/>
      <c r="E58" s="5"/>
      <c r="F58" s="5"/>
      <c r="G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I58" s="5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2:49" ht="39.950000000000003" customHeight="1" x14ac:dyDescent="0.25">
      <c r="B59" s="5"/>
      <c r="D59" s="5"/>
      <c r="E59" s="5"/>
      <c r="F59" s="5"/>
      <c r="G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I59" s="5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2:49" ht="39.950000000000003" customHeight="1" x14ac:dyDescent="0.25">
      <c r="B60" s="5"/>
      <c r="D60" s="5"/>
      <c r="E60" s="5"/>
      <c r="F60" s="5"/>
      <c r="G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I60" s="5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2:49" ht="39.950000000000003" customHeight="1" x14ac:dyDescent="0.25">
      <c r="B61" s="5"/>
      <c r="D61" s="5"/>
      <c r="E61" s="5"/>
      <c r="F61" s="5"/>
      <c r="G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I61" s="5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2:49" ht="39.950000000000003" customHeight="1" x14ac:dyDescent="0.25">
      <c r="B62" s="5"/>
      <c r="D62" s="5"/>
      <c r="E62" s="5"/>
      <c r="F62" s="5"/>
      <c r="G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I62" s="5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2:49" ht="39.950000000000003" customHeight="1" x14ac:dyDescent="0.25">
      <c r="B63" s="5"/>
      <c r="D63" s="5"/>
      <c r="E63" s="5"/>
      <c r="F63" s="5"/>
      <c r="G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I63" s="5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2:49" ht="39.950000000000003" customHeight="1" x14ac:dyDescent="0.25">
      <c r="B64" s="5"/>
      <c r="D64" s="5"/>
      <c r="E64" s="5"/>
      <c r="F64" s="5"/>
      <c r="G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I64" s="5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2:49" ht="39.950000000000003" customHeight="1" x14ac:dyDescent="0.25">
      <c r="B65" s="5"/>
      <c r="D65" s="5"/>
      <c r="E65" s="5"/>
      <c r="F65" s="5"/>
      <c r="G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I65" s="5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2:49" ht="39.950000000000003" customHeight="1" x14ac:dyDescent="0.25">
      <c r="B66" s="5"/>
      <c r="D66" s="5"/>
      <c r="E66" s="5"/>
      <c r="F66" s="5"/>
      <c r="G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I66" s="5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2:49" ht="39.950000000000003" customHeight="1" x14ac:dyDescent="0.25">
      <c r="B67" s="5"/>
      <c r="D67" s="5"/>
      <c r="E67" s="5"/>
      <c r="F67" s="5"/>
      <c r="G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I67" s="5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2:49" ht="39.950000000000003" customHeight="1" x14ac:dyDescent="0.25">
      <c r="B68" s="5"/>
      <c r="D68" s="5"/>
      <c r="E68" s="5"/>
      <c r="F68" s="5"/>
      <c r="G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I68" s="5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2:49" ht="39.950000000000003" customHeight="1" x14ac:dyDescent="0.25">
      <c r="B69" s="5"/>
      <c r="D69" s="5"/>
      <c r="E69" s="5"/>
      <c r="F69" s="5"/>
      <c r="G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I69" s="5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2:49" ht="39.950000000000003" customHeight="1" x14ac:dyDescent="0.25">
      <c r="B70" s="5"/>
      <c r="D70" s="5"/>
      <c r="E70" s="5"/>
      <c r="F70" s="5"/>
      <c r="G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I70" s="5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2:49" ht="39.950000000000003" customHeight="1" x14ac:dyDescent="0.25">
      <c r="B71" s="5"/>
      <c r="D71" s="5"/>
      <c r="E71" s="5"/>
      <c r="F71" s="5"/>
      <c r="G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I71" s="5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2:49" ht="39.950000000000003" customHeight="1" x14ac:dyDescent="0.25">
      <c r="B72" s="5"/>
      <c r="D72" s="5"/>
      <c r="E72" s="5"/>
      <c r="F72" s="5"/>
      <c r="G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I72" s="5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2:49" ht="39.950000000000003" customHeight="1" x14ac:dyDescent="0.25">
      <c r="B73" s="5"/>
      <c r="D73" s="5"/>
      <c r="E73" s="5"/>
      <c r="F73" s="5"/>
      <c r="G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I73" s="5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2:49" ht="39.950000000000003" customHeight="1" x14ac:dyDescent="0.25">
      <c r="B74" s="5"/>
      <c r="D74" s="5"/>
      <c r="E74" s="5"/>
      <c r="F74" s="5"/>
      <c r="G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I74" s="5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2:49" ht="39.950000000000003" customHeight="1" x14ac:dyDescent="0.25">
      <c r="B75" s="5"/>
      <c r="D75" s="5"/>
      <c r="E75" s="5"/>
      <c r="F75" s="5"/>
      <c r="G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I75" s="5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2:49" ht="39.950000000000003" customHeight="1" x14ac:dyDescent="0.25">
      <c r="B76" s="5"/>
      <c r="D76" s="5"/>
      <c r="E76" s="5"/>
      <c r="F76" s="5"/>
      <c r="G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I76" s="5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2:49" ht="39.950000000000003" customHeight="1" x14ac:dyDescent="0.25">
      <c r="B77" s="5"/>
      <c r="D77" s="5"/>
      <c r="E77" s="5"/>
      <c r="F77" s="5"/>
      <c r="G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I77" s="5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2:49" ht="39.950000000000003" customHeight="1" x14ac:dyDescent="0.25">
      <c r="B78" s="5"/>
      <c r="D78" s="5"/>
      <c r="E78" s="5"/>
      <c r="F78" s="5"/>
      <c r="G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I78" s="5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2:49" ht="39.950000000000003" customHeight="1" x14ac:dyDescent="0.25">
      <c r="B79" s="5"/>
      <c r="D79" s="5"/>
      <c r="E79" s="5"/>
      <c r="F79" s="5"/>
      <c r="G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I79" s="5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2:49" ht="39.950000000000003" customHeight="1" x14ac:dyDescent="0.25">
      <c r="B80" s="5"/>
      <c r="D80" s="5"/>
      <c r="E80" s="5"/>
      <c r="F80" s="5"/>
      <c r="G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I80" s="5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2:49" ht="39.950000000000003" customHeight="1" x14ac:dyDescent="0.25">
      <c r="B81" s="5"/>
      <c r="D81" s="5"/>
      <c r="E81" s="5"/>
      <c r="F81" s="5"/>
      <c r="G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I81" s="5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2:49" ht="39.950000000000003" customHeight="1" x14ac:dyDescent="0.25">
      <c r="B82" s="5"/>
      <c r="D82" s="5"/>
      <c r="E82" s="5"/>
      <c r="F82" s="5"/>
      <c r="G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I82" s="5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2:49" ht="39.950000000000003" customHeight="1" x14ac:dyDescent="0.25">
      <c r="B83" s="5"/>
      <c r="D83" s="5"/>
      <c r="E83" s="5"/>
      <c r="F83" s="5"/>
      <c r="G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I83" s="5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2:49" ht="39.950000000000003" customHeight="1" x14ac:dyDescent="0.25">
      <c r="B84" s="5"/>
      <c r="D84" s="5"/>
      <c r="E84" s="5"/>
      <c r="F84" s="5"/>
      <c r="G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I84" s="5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2:49" ht="39.950000000000003" customHeight="1" x14ac:dyDescent="0.25">
      <c r="B85" s="5"/>
      <c r="D85" s="5"/>
      <c r="E85" s="5"/>
      <c r="F85" s="5"/>
      <c r="G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I85" s="5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2:49" ht="39.950000000000003" customHeight="1" x14ac:dyDescent="0.25">
      <c r="B86" s="5"/>
      <c r="D86" s="5"/>
      <c r="E86" s="5"/>
      <c r="F86" s="5"/>
      <c r="G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I86" s="5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2:49" ht="39.950000000000003" customHeight="1" x14ac:dyDescent="0.25">
      <c r="B87" s="5"/>
      <c r="D87" s="5"/>
      <c r="E87" s="5"/>
      <c r="F87" s="5"/>
      <c r="G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I87" s="5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2:49" ht="39.950000000000003" customHeight="1" x14ac:dyDescent="0.25">
      <c r="B88" s="5"/>
      <c r="D88" s="5"/>
      <c r="E88" s="5"/>
      <c r="F88" s="5"/>
      <c r="G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I88" s="5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2:49" ht="39.950000000000003" customHeight="1" x14ac:dyDescent="0.25">
      <c r="B89" s="5"/>
      <c r="D89" s="5"/>
      <c r="E89" s="5"/>
      <c r="F89" s="5"/>
      <c r="G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I89" s="5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2:49" ht="39.950000000000003" customHeight="1" x14ac:dyDescent="0.25">
      <c r="B90" s="5"/>
      <c r="D90" s="5"/>
      <c r="E90" s="5"/>
      <c r="F90" s="5"/>
      <c r="G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I90" s="5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2:49" ht="15" customHeight="1" x14ac:dyDescent="0.25">
      <c r="B91" s="5"/>
      <c r="D91" s="5"/>
      <c r="E91" s="5"/>
      <c r="F91" s="5"/>
      <c r="G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I91" s="5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2:49" ht="15" customHeight="1" x14ac:dyDescent="0.25">
      <c r="B92" s="5"/>
      <c r="D92" s="5"/>
      <c r="E92" s="5"/>
      <c r="F92" s="5"/>
      <c r="G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I92" s="5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2:49" ht="15" customHeight="1" x14ac:dyDescent="0.25">
      <c r="B93" s="5"/>
      <c r="D93" s="5"/>
      <c r="E93" s="5"/>
      <c r="F93" s="5"/>
      <c r="G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I93" s="5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2:49" ht="15" customHeight="1" x14ac:dyDescent="0.25">
      <c r="B94" s="5"/>
      <c r="D94" s="5"/>
      <c r="E94" s="5"/>
      <c r="F94" s="5"/>
      <c r="G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I94" s="5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2:49" ht="15" customHeight="1" x14ac:dyDescent="0.25">
      <c r="B95" s="5"/>
      <c r="D95" s="5"/>
      <c r="E95" s="5"/>
      <c r="F95" s="5"/>
      <c r="G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I95" s="5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2:49" ht="15" customHeight="1" x14ac:dyDescent="0.25">
      <c r="B96" s="5"/>
      <c r="D96" s="5"/>
      <c r="E96" s="5"/>
      <c r="F96" s="5"/>
      <c r="G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I96" s="5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2:49" ht="15" customHeight="1" x14ac:dyDescent="0.25">
      <c r="B97" s="5"/>
      <c r="D97" s="5"/>
      <c r="E97" s="5"/>
      <c r="F97" s="5"/>
      <c r="G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I97" s="5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2:49" ht="15" customHeight="1" x14ac:dyDescent="0.25">
      <c r="B98" s="5"/>
      <c r="D98" s="5"/>
      <c r="E98" s="5"/>
      <c r="F98" s="5"/>
      <c r="G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I98" s="5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2:49" ht="15" customHeight="1" x14ac:dyDescent="0.25">
      <c r="B99" s="5"/>
      <c r="D99" s="5"/>
      <c r="E99" s="5"/>
      <c r="F99" s="5"/>
      <c r="G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I99" s="5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2:49" ht="15" customHeight="1" x14ac:dyDescent="0.25">
      <c r="B100" s="5"/>
      <c r="D100" s="5"/>
      <c r="E100" s="5"/>
      <c r="F100" s="5"/>
      <c r="G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I100" s="5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2:49" ht="15" customHeight="1" x14ac:dyDescent="0.25">
      <c r="B101" s="5"/>
      <c r="D101" s="5"/>
      <c r="E101" s="5"/>
      <c r="F101" s="5"/>
      <c r="G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I101" s="5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2:49" ht="15" customHeight="1" x14ac:dyDescent="0.25">
      <c r="B102" s="5"/>
      <c r="D102" s="5"/>
      <c r="E102" s="5"/>
      <c r="F102" s="5"/>
      <c r="G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I102" s="5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2:49" ht="15" customHeight="1" x14ac:dyDescent="0.25">
      <c r="B103" s="5"/>
      <c r="D103" s="5"/>
      <c r="E103" s="5"/>
      <c r="F103" s="5"/>
      <c r="G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I103" s="5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2:49" ht="15" customHeight="1" x14ac:dyDescent="0.25">
      <c r="B104" s="5"/>
      <c r="D104" s="5"/>
      <c r="E104" s="5"/>
      <c r="F104" s="5"/>
      <c r="G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I104" s="5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2:49" ht="15" customHeight="1" x14ac:dyDescent="0.25">
      <c r="B105" s="5"/>
      <c r="D105" s="5"/>
      <c r="E105" s="5"/>
      <c r="F105" s="5"/>
      <c r="G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I105" s="5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2:49" ht="15" customHeight="1" x14ac:dyDescent="0.25">
      <c r="B106" s="5"/>
      <c r="D106" s="5"/>
      <c r="E106" s="5"/>
      <c r="F106" s="5"/>
      <c r="G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I106" s="5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2:49" ht="15" customHeight="1" x14ac:dyDescent="0.25">
      <c r="B107" s="5"/>
      <c r="D107" s="5"/>
      <c r="E107" s="5"/>
      <c r="F107" s="5"/>
      <c r="G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I107" s="5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2:49" ht="15" customHeight="1" x14ac:dyDescent="0.25">
      <c r="B108" s="5"/>
      <c r="D108" s="5"/>
      <c r="E108" s="5"/>
      <c r="F108" s="5"/>
      <c r="G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I108" s="5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2:49" ht="15" customHeight="1" x14ac:dyDescent="0.25">
      <c r="B109" s="5"/>
      <c r="D109" s="5"/>
      <c r="E109" s="5"/>
      <c r="F109" s="5"/>
      <c r="G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I109" s="5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2:49" ht="15" customHeight="1" x14ac:dyDescent="0.25">
      <c r="B110" s="5"/>
      <c r="D110" s="5"/>
      <c r="E110" s="5"/>
      <c r="F110" s="5"/>
      <c r="G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I110" s="5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2:49" ht="15" customHeight="1" x14ac:dyDescent="0.25">
      <c r="B111" s="5"/>
      <c r="D111" s="5"/>
      <c r="E111" s="5"/>
      <c r="F111" s="5"/>
      <c r="G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I111" s="5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2:49" ht="15" customHeight="1" x14ac:dyDescent="0.25">
      <c r="B112" s="5"/>
      <c r="D112" s="5"/>
      <c r="E112" s="5"/>
      <c r="F112" s="5"/>
      <c r="G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I112" s="5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2:49" ht="15" customHeight="1" x14ac:dyDescent="0.25">
      <c r="B113" s="5"/>
      <c r="D113" s="5"/>
      <c r="E113" s="5"/>
      <c r="F113" s="5"/>
      <c r="G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I113" s="5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2:49" ht="15" customHeight="1" x14ac:dyDescent="0.25">
      <c r="B114" s="5"/>
      <c r="D114" s="5"/>
      <c r="E114" s="5"/>
      <c r="F114" s="5"/>
      <c r="G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I114" s="5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2:49" ht="15" customHeight="1" x14ac:dyDescent="0.25">
      <c r="B115" s="5"/>
      <c r="D115" s="5"/>
      <c r="E115" s="5"/>
      <c r="F115" s="5"/>
      <c r="G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I115" s="5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2:49" ht="15" customHeight="1" x14ac:dyDescent="0.25">
      <c r="B116" s="5"/>
      <c r="D116" s="5"/>
      <c r="E116" s="5"/>
      <c r="F116" s="5"/>
      <c r="G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I116" s="5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2:49" ht="15" customHeight="1" x14ac:dyDescent="0.25">
      <c r="B117" s="5"/>
      <c r="D117" s="5"/>
      <c r="E117" s="5"/>
      <c r="F117" s="5"/>
      <c r="G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I117" s="5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2:49" ht="15" customHeight="1" x14ac:dyDescent="0.25">
      <c r="B118" s="5"/>
      <c r="D118" s="5"/>
      <c r="E118" s="5"/>
      <c r="F118" s="5"/>
      <c r="G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I118" s="5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2:49" ht="15" customHeight="1" x14ac:dyDescent="0.25">
      <c r="B119" s="5"/>
      <c r="D119" s="5"/>
      <c r="E119" s="5"/>
      <c r="F119" s="5"/>
      <c r="G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I119" s="5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2:49" ht="15" customHeight="1" x14ac:dyDescent="0.25">
      <c r="B120" s="5"/>
      <c r="D120" s="5"/>
      <c r="E120" s="5"/>
      <c r="F120" s="5"/>
      <c r="G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I120" s="5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2:49" ht="15" customHeight="1" x14ac:dyDescent="0.25">
      <c r="B121" s="5"/>
      <c r="D121" s="5"/>
      <c r="E121" s="5"/>
      <c r="F121" s="5"/>
      <c r="G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I121" s="5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2:49" ht="15" customHeight="1" x14ac:dyDescent="0.25">
      <c r="B122" s="5"/>
      <c r="D122" s="5"/>
      <c r="E122" s="5"/>
      <c r="F122" s="5"/>
      <c r="G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I122" s="5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2:49" ht="15" customHeight="1" x14ac:dyDescent="0.25">
      <c r="B123" s="5"/>
      <c r="D123" s="5"/>
      <c r="E123" s="5"/>
      <c r="F123" s="5"/>
      <c r="G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I123" s="5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2:49" ht="15" customHeight="1" x14ac:dyDescent="0.25">
      <c r="B124" s="5"/>
      <c r="D124" s="5"/>
      <c r="E124" s="5"/>
      <c r="F124" s="5"/>
      <c r="G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I124" s="5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2:49" ht="15" customHeight="1" x14ac:dyDescent="0.25">
      <c r="B125" s="5"/>
      <c r="D125" s="5"/>
      <c r="E125" s="5"/>
      <c r="F125" s="5"/>
      <c r="G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I125" s="5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2:49" ht="15" customHeight="1" x14ac:dyDescent="0.25">
      <c r="B126" s="5"/>
      <c r="D126" s="5"/>
      <c r="E126" s="5"/>
      <c r="F126" s="5"/>
      <c r="G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I126" s="5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2:49" ht="15" customHeight="1" x14ac:dyDescent="0.25">
      <c r="B127" s="5"/>
      <c r="D127" s="5"/>
      <c r="E127" s="5"/>
      <c r="F127" s="5"/>
      <c r="G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I127" s="5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2:49" ht="15" customHeight="1" x14ac:dyDescent="0.25">
      <c r="B128" s="5"/>
      <c r="D128" s="5"/>
      <c r="E128" s="5"/>
      <c r="F128" s="5"/>
      <c r="G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I128" s="5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2:49" ht="15" customHeight="1" x14ac:dyDescent="0.25">
      <c r="B129" s="5"/>
      <c r="D129" s="5"/>
      <c r="E129" s="5"/>
      <c r="F129" s="5"/>
      <c r="G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I129" s="5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2:49" ht="15" customHeight="1" x14ac:dyDescent="0.25">
      <c r="B130" s="5"/>
      <c r="D130" s="5"/>
      <c r="E130" s="5"/>
      <c r="F130" s="5"/>
      <c r="G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I130" s="5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2:49" ht="15" customHeight="1" x14ac:dyDescent="0.25">
      <c r="B131" s="5"/>
      <c r="D131" s="5"/>
      <c r="E131" s="5"/>
      <c r="F131" s="5"/>
      <c r="G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I131" s="5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2:49" ht="15" customHeight="1" x14ac:dyDescent="0.25">
      <c r="B132" s="5"/>
      <c r="D132" s="5"/>
      <c r="E132" s="5"/>
      <c r="F132" s="5"/>
      <c r="G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I132" s="5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2:49" ht="15" customHeight="1" x14ac:dyDescent="0.25">
      <c r="B133" s="5"/>
      <c r="D133" s="5"/>
      <c r="E133" s="5"/>
      <c r="F133" s="5"/>
      <c r="G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I133" s="5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2:49" ht="15" customHeight="1" x14ac:dyDescent="0.25">
      <c r="B134" s="5"/>
      <c r="D134" s="5"/>
      <c r="E134" s="5"/>
      <c r="F134" s="5"/>
      <c r="G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I134" s="5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2:49" ht="15" customHeight="1" x14ac:dyDescent="0.25">
      <c r="B135" s="5"/>
      <c r="D135" s="5"/>
      <c r="E135" s="5"/>
      <c r="F135" s="5"/>
      <c r="G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I135" s="5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:49" ht="15" customHeight="1" x14ac:dyDescent="0.25">
      <c r="B136" s="5"/>
      <c r="D136" s="5"/>
      <c r="E136" s="5"/>
      <c r="F136" s="5"/>
      <c r="G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I136" s="5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:49" ht="15" customHeight="1" x14ac:dyDescent="0.25">
      <c r="B137" s="5"/>
      <c r="D137" s="5"/>
      <c r="E137" s="5"/>
      <c r="F137" s="5"/>
      <c r="G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I137" s="5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2:49" ht="15" customHeight="1" x14ac:dyDescent="0.25">
      <c r="B138" s="5"/>
      <c r="D138" s="5"/>
      <c r="E138" s="5"/>
      <c r="F138" s="5"/>
      <c r="G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I138" s="5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2:49" ht="15" customHeight="1" x14ac:dyDescent="0.25">
      <c r="B139" s="5"/>
      <c r="D139" s="5"/>
      <c r="E139" s="5"/>
      <c r="F139" s="5"/>
      <c r="G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I139" s="5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2:49" ht="15" customHeight="1" x14ac:dyDescent="0.25">
      <c r="B140" s="5"/>
      <c r="D140" s="5"/>
      <c r="E140" s="5"/>
      <c r="F140" s="5"/>
      <c r="G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I140" s="5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2:49" ht="15" customHeight="1" x14ac:dyDescent="0.25">
      <c r="B141" s="5"/>
      <c r="D141" s="5"/>
      <c r="E141" s="5"/>
      <c r="F141" s="5"/>
      <c r="G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I141" s="5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2:49" ht="15" customHeight="1" x14ac:dyDescent="0.25">
      <c r="B142" s="5"/>
      <c r="D142" s="5"/>
      <c r="E142" s="5"/>
      <c r="F142" s="5"/>
      <c r="G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I142" s="5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2:49" ht="15" customHeight="1" x14ac:dyDescent="0.25">
      <c r="B143" s="5"/>
      <c r="D143" s="5"/>
      <c r="E143" s="5"/>
      <c r="F143" s="5"/>
      <c r="G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I143" s="5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:49" ht="15" customHeight="1" x14ac:dyDescent="0.25">
      <c r="B144" s="5"/>
      <c r="D144" s="5"/>
      <c r="E144" s="5"/>
      <c r="F144" s="5"/>
      <c r="G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I144" s="5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2:49" ht="15" customHeight="1" x14ac:dyDescent="0.25">
      <c r="B145" s="5"/>
      <c r="D145" s="5"/>
      <c r="E145" s="5"/>
      <c r="F145" s="5"/>
      <c r="G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I145" s="5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2:49" ht="15" customHeight="1" x14ac:dyDescent="0.25">
      <c r="B146" s="5"/>
      <c r="D146" s="5"/>
      <c r="E146" s="5"/>
      <c r="F146" s="5"/>
      <c r="G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I146" s="5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2:49" ht="15" customHeight="1" x14ac:dyDescent="0.25">
      <c r="B147" s="5"/>
      <c r="D147" s="5"/>
      <c r="E147" s="5"/>
      <c r="F147" s="5"/>
      <c r="G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I147" s="5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2:49" ht="15" customHeight="1" x14ac:dyDescent="0.25">
      <c r="B148" s="5"/>
      <c r="D148" s="5"/>
      <c r="E148" s="5"/>
      <c r="F148" s="5"/>
      <c r="G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I148" s="5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2:49" ht="15" customHeight="1" x14ac:dyDescent="0.25">
      <c r="B149" s="5"/>
      <c r="D149" s="5"/>
      <c r="E149" s="5"/>
      <c r="F149" s="5"/>
      <c r="G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I149" s="5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2:49" ht="15" customHeight="1" x14ac:dyDescent="0.25">
      <c r="B150" s="5"/>
      <c r="D150" s="5"/>
      <c r="E150" s="5"/>
      <c r="F150" s="5"/>
      <c r="G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I150" s="5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2:49" ht="15" customHeight="1" x14ac:dyDescent="0.25">
      <c r="B151" s="5"/>
      <c r="D151" s="5"/>
      <c r="E151" s="5"/>
      <c r="F151" s="5"/>
      <c r="G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I151" s="5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2:49" ht="15" customHeight="1" x14ac:dyDescent="0.25">
      <c r="B152" s="5"/>
      <c r="D152" s="5"/>
      <c r="E152" s="5"/>
      <c r="F152" s="5"/>
      <c r="G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I152" s="5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2:49" ht="15" customHeight="1" x14ac:dyDescent="0.25">
      <c r="B153" s="5"/>
      <c r="D153" s="5"/>
      <c r="E153" s="5"/>
      <c r="F153" s="5"/>
      <c r="G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I153" s="5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2:49" ht="15" customHeight="1" x14ac:dyDescent="0.25">
      <c r="B154" s="5"/>
      <c r="D154" s="5"/>
      <c r="E154" s="5"/>
      <c r="F154" s="5"/>
      <c r="G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I154" s="5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2:49" ht="15" customHeight="1" x14ac:dyDescent="0.25">
      <c r="B155" s="5"/>
      <c r="D155" s="5"/>
      <c r="E155" s="5"/>
      <c r="F155" s="5"/>
      <c r="G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I155" s="5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2:49" ht="15" customHeight="1" x14ac:dyDescent="0.25">
      <c r="B156" s="5"/>
      <c r="D156" s="5"/>
      <c r="E156" s="5"/>
      <c r="F156" s="5"/>
      <c r="G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I156" s="5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2:49" ht="15" customHeight="1" x14ac:dyDescent="0.25">
      <c r="B157" s="5"/>
      <c r="D157" s="5"/>
      <c r="E157" s="5"/>
      <c r="F157" s="5"/>
      <c r="G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I157" s="5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2:49" ht="15" customHeight="1" x14ac:dyDescent="0.25">
      <c r="B158" s="5"/>
      <c r="D158" s="5"/>
      <c r="E158" s="5"/>
      <c r="F158" s="5"/>
      <c r="G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I158" s="5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2:49" ht="15" customHeight="1" x14ac:dyDescent="0.25">
      <c r="B159" s="5"/>
      <c r="D159" s="5"/>
      <c r="E159" s="5"/>
      <c r="F159" s="5"/>
      <c r="G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I159" s="5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2:49" ht="15" customHeight="1" x14ac:dyDescent="0.25">
      <c r="B160" s="5"/>
      <c r="D160" s="5"/>
      <c r="E160" s="5"/>
      <c r="F160" s="5"/>
      <c r="G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I160" s="5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2:49" ht="15" customHeight="1" x14ac:dyDescent="0.25">
      <c r="B161" s="5"/>
      <c r="D161" s="5"/>
      <c r="E161" s="5"/>
      <c r="F161" s="5"/>
      <c r="G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I161" s="5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2:49" ht="15" customHeight="1" x14ac:dyDescent="0.25">
      <c r="B162" s="5"/>
      <c r="D162" s="5"/>
      <c r="E162" s="5"/>
      <c r="F162" s="5"/>
      <c r="G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I162" s="5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2:49" ht="15" customHeight="1" x14ac:dyDescent="0.25">
      <c r="B163" s="5"/>
      <c r="D163" s="5"/>
      <c r="E163" s="5"/>
      <c r="F163" s="5"/>
      <c r="G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I163" s="5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2:49" ht="15" customHeight="1" x14ac:dyDescent="0.25">
      <c r="B164" s="5"/>
      <c r="D164" s="5"/>
      <c r="E164" s="5"/>
      <c r="F164" s="5"/>
      <c r="G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I164" s="5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2:49" ht="15" customHeight="1" x14ac:dyDescent="0.25">
      <c r="B165" s="5"/>
      <c r="D165" s="5"/>
      <c r="E165" s="5"/>
      <c r="F165" s="5"/>
      <c r="G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I165" s="5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2:49" ht="15" customHeight="1" x14ac:dyDescent="0.25">
      <c r="B166" s="5"/>
      <c r="D166" s="5"/>
      <c r="E166" s="5"/>
      <c r="F166" s="5"/>
      <c r="G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I166" s="5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2:49" ht="15" customHeight="1" x14ac:dyDescent="0.25">
      <c r="B167" s="5"/>
      <c r="D167" s="5"/>
      <c r="E167" s="5"/>
      <c r="F167" s="5"/>
      <c r="G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I167" s="5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2:49" ht="15" customHeight="1" x14ac:dyDescent="0.25">
      <c r="B168" s="5"/>
      <c r="D168" s="5"/>
      <c r="E168" s="5"/>
      <c r="F168" s="5"/>
      <c r="G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I168" s="5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2:49" ht="15" customHeight="1" x14ac:dyDescent="0.25">
      <c r="B169" s="5"/>
      <c r="D169" s="5"/>
      <c r="E169" s="5"/>
      <c r="F169" s="5"/>
      <c r="G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I169" s="5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2:49" ht="15" customHeight="1" x14ac:dyDescent="0.25">
      <c r="B170" s="5"/>
      <c r="D170" s="5"/>
      <c r="E170" s="5"/>
      <c r="F170" s="5"/>
      <c r="G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I170" s="5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2:49" ht="15" customHeight="1" x14ac:dyDescent="0.25">
      <c r="B171" s="5"/>
      <c r="D171" s="5"/>
      <c r="E171" s="5"/>
      <c r="F171" s="5"/>
      <c r="G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I171" s="5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:49" ht="15" customHeight="1" x14ac:dyDescent="0.25">
      <c r="B172" s="5"/>
      <c r="D172" s="5"/>
      <c r="E172" s="5"/>
      <c r="F172" s="5"/>
      <c r="G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I172" s="5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:49" ht="15" customHeight="1" x14ac:dyDescent="0.25">
      <c r="B173" s="5"/>
      <c r="D173" s="5"/>
      <c r="E173" s="5"/>
      <c r="F173" s="5"/>
      <c r="G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I173" s="5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:49" ht="15" customHeight="1" x14ac:dyDescent="0.25">
      <c r="B174" s="5"/>
      <c r="D174" s="5"/>
      <c r="E174" s="5"/>
      <c r="F174" s="5"/>
      <c r="G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I174" s="5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2:49" ht="15" customHeight="1" x14ac:dyDescent="0.25">
      <c r="B175" s="5"/>
      <c r="D175" s="5"/>
      <c r="E175" s="5"/>
      <c r="F175" s="5"/>
      <c r="G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I175" s="5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2:49" ht="15" customHeight="1" x14ac:dyDescent="0.25">
      <c r="B176" s="5"/>
      <c r="D176" s="5"/>
      <c r="E176" s="5"/>
      <c r="F176" s="5"/>
      <c r="G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I176" s="5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2:49" ht="15" customHeight="1" x14ac:dyDescent="0.25">
      <c r="B177" s="5"/>
      <c r="D177" s="5"/>
      <c r="E177" s="5"/>
      <c r="F177" s="5"/>
      <c r="G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I177" s="5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2:49" ht="15" customHeight="1" x14ac:dyDescent="0.25">
      <c r="B178" s="5"/>
      <c r="D178" s="5"/>
      <c r="E178" s="5"/>
      <c r="F178" s="5"/>
      <c r="G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I178" s="5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:49" ht="15" customHeight="1" x14ac:dyDescent="0.25">
      <c r="B179" s="5"/>
      <c r="D179" s="5"/>
      <c r="E179" s="5"/>
      <c r="F179" s="5"/>
      <c r="G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I179" s="5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:49" ht="15" customHeight="1" x14ac:dyDescent="0.25">
      <c r="B180" s="5"/>
      <c r="D180" s="5"/>
      <c r="E180" s="5"/>
      <c r="F180" s="5"/>
      <c r="G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I180" s="5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:49" ht="15" customHeight="1" x14ac:dyDescent="0.25">
      <c r="B181" s="5"/>
      <c r="D181" s="5"/>
      <c r="E181" s="5"/>
      <c r="F181" s="5"/>
      <c r="G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I181" s="5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:49" ht="15" customHeight="1" x14ac:dyDescent="0.25">
      <c r="B182" s="5"/>
      <c r="D182" s="5"/>
      <c r="E182" s="5"/>
      <c r="F182" s="5"/>
      <c r="G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I182" s="5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:49" ht="15" customHeight="1" x14ac:dyDescent="0.25">
      <c r="B183" s="5"/>
      <c r="D183" s="5"/>
      <c r="E183" s="5"/>
      <c r="F183" s="5"/>
      <c r="G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I183" s="5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:49" ht="15" customHeight="1" x14ac:dyDescent="0.25">
      <c r="B184" s="5"/>
      <c r="D184" s="5"/>
      <c r="E184" s="5"/>
      <c r="F184" s="5"/>
      <c r="G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I184" s="5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:49" ht="15" customHeight="1" x14ac:dyDescent="0.25">
      <c r="B185" s="5"/>
      <c r="D185" s="5"/>
      <c r="E185" s="5"/>
      <c r="F185" s="5"/>
      <c r="G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I185" s="5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:49" ht="15" customHeight="1" x14ac:dyDescent="0.25">
      <c r="B186" s="5"/>
      <c r="D186" s="5"/>
      <c r="E186" s="5"/>
      <c r="F186" s="5"/>
      <c r="G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I186" s="5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:49" ht="15" customHeight="1" x14ac:dyDescent="0.25">
      <c r="B187" s="5"/>
      <c r="D187" s="5"/>
      <c r="E187" s="5"/>
      <c r="F187" s="5"/>
      <c r="G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I187" s="5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:49" ht="15" customHeight="1" x14ac:dyDescent="0.25">
      <c r="B188" s="5"/>
      <c r="D188" s="5"/>
      <c r="E188" s="5"/>
      <c r="F188" s="5"/>
      <c r="G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I188" s="5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:49" ht="15" customHeight="1" x14ac:dyDescent="0.25">
      <c r="B189" s="5"/>
      <c r="D189" s="5"/>
      <c r="E189" s="5"/>
      <c r="F189" s="5"/>
      <c r="G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I189" s="5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:49" ht="15" customHeight="1" x14ac:dyDescent="0.25">
      <c r="B190" s="5"/>
      <c r="D190" s="5"/>
      <c r="E190" s="5"/>
      <c r="F190" s="5"/>
      <c r="G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I190" s="5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:49" ht="15" customHeight="1" x14ac:dyDescent="0.25">
      <c r="B191" s="5"/>
      <c r="D191" s="5"/>
      <c r="E191" s="5"/>
      <c r="F191" s="5"/>
      <c r="G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I191" s="5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:49" ht="15" customHeight="1" x14ac:dyDescent="0.25">
      <c r="B192" s="5"/>
      <c r="D192" s="5"/>
      <c r="E192" s="5"/>
      <c r="F192" s="5"/>
      <c r="G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I192" s="5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:49" ht="15" customHeight="1" x14ac:dyDescent="0.25">
      <c r="B193" s="5"/>
      <c r="D193" s="5"/>
      <c r="E193" s="5"/>
      <c r="F193" s="5"/>
      <c r="G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I193" s="5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:49" ht="15" customHeight="1" x14ac:dyDescent="0.25">
      <c r="B194" s="5"/>
      <c r="D194" s="5"/>
      <c r="E194" s="5"/>
      <c r="F194" s="5"/>
      <c r="G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I194" s="5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:49" ht="15" customHeight="1" x14ac:dyDescent="0.25">
      <c r="B195" s="5"/>
      <c r="D195" s="5"/>
      <c r="E195" s="5"/>
      <c r="F195" s="5"/>
      <c r="G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I195" s="5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2:49" ht="15" customHeight="1" x14ac:dyDescent="0.25">
      <c r="B196" s="5"/>
      <c r="D196" s="5"/>
      <c r="E196" s="5"/>
      <c r="F196" s="5"/>
      <c r="G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I196" s="5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:49" ht="15" customHeight="1" x14ac:dyDescent="0.25">
      <c r="B197" s="5"/>
      <c r="D197" s="5"/>
      <c r="E197" s="5"/>
      <c r="F197" s="5"/>
      <c r="G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I197" s="5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2:49" ht="15" customHeight="1" x14ac:dyDescent="0.25">
      <c r="B198" s="5"/>
      <c r="D198" s="5"/>
      <c r="E198" s="5"/>
      <c r="F198" s="5"/>
      <c r="G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I198" s="5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2:49" ht="15" customHeight="1" x14ac:dyDescent="0.25">
      <c r="B199" s="5"/>
      <c r="D199" s="5"/>
      <c r="E199" s="5"/>
      <c r="F199" s="5"/>
      <c r="G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I199" s="5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2:49" ht="15" customHeight="1" x14ac:dyDescent="0.25">
      <c r="B200" s="5"/>
      <c r="D200" s="5"/>
      <c r="E200" s="5"/>
      <c r="F200" s="5"/>
      <c r="G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I200" s="5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2:49" ht="15" customHeight="1" x14ac:dyDescent="0.25">
      <c r="B201" s="5"/>
      <c r="D201" s="5"/>
      <c r="E201" s="5"/>
      <c r="F201" s="5"/>
      <c r="G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I201" s="5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2:49" ht="15" customHeight="1" x14ac:dyDescent="0.25">
      <c r="B202" s="5"/>
      <c r="D202" s="5"/>
      <c r="E202" s="5"/>
      <c r="F202" s="5"/>
      <c r="G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I202" s="5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2:49" ht="15" customHeight="1" x14ac:dyDescent="0.25">
      <c r="B203" s="5"/>
      <c r="D203" s="5"/>
      <c r="E203" s="5"/>
      <c r="F203" s="5"/>
      <c r="G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I203" s="5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2:49" ht="15" customHeight="1" x14ac:dyDescent="0.25">
      <c r="B204" s="5"/>
      <c r="D204" s="5"/>
      <c r="E204" s="5"/>
      <c r="F204" s="5"/>
      <c r="G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I204" s="5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2:49" ht="15" customHeight="1" x14ac:dyDescent="0.25">
      <c r="B205" s="5"/>
      <c r="D205" s="5"/>
      <c r="E205" s="5"/>
      <c r="F205" s="5"/>
      <c r="G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I205" s="5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2:49" ht="15" customHeight="1" x14ac:dyDescent="0.25">
      <c r="B206" s="5"/>
      <c r="D206" s="5"/>
      <c r="E206" s="5"/>
      <c r="F206" s="5"/>
      <c r="G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I206" s="5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2:49" ht="15" customHeight="1" x14ac:dyDescent="0.25">
      <c r="B207" s="5"/>
      <c r="D207" s="5"/>
      <c r="E207" s="5"/>
      <c r="F207" s="5"/>
      <c r="G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I207" s="5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2:49" ht="15" customHeight="1" x14ac:dyDescent="0.25">
      <c r="B208" s="5"/>
      <c r="D208" s="5"/>
      <c r="E208" s="5"/>
      <c r="F208" s="5"/>
      <c r="G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I208" s="5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2:49" ht="15" customHeight="1" x14ac:dyDescent="0.25">
      <c r="B209" s="5"/>
      <c r="D209" s="5"/>
      <c r="E209" s="5"/>
      <c r="F209" s="5"/>
      <c r="G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I209" s="5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2:49" ht="15" customHeight="1" x14ac:dyDescent="0.25">
      <c r="B210" s="5"/>
      <c r="D210" s="5"/>
      <c r="E210" s="5"/>
      <c r="F210" s="5"/>
      <c r="G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I210" s="5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2:49" ht="15" customHeight="1" x14ac:dyDescent="0.25">
      <c r="B211" s="5"/>
      <c r="D211" s="5"/>
      <c r="E211" s="5"/>
      <c r="F211" s="5"/>
      <c r="G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I211" s="5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2:49" ht="15" customHeight="1" x14ac:dyDescent="0.25">
      <c r="B212" s="5"/>
      <c r="D212" s="5"/>
      <c r="E212" s="5"/>
      <c r="F212" s="5"/>
      <c r="G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I212" s="5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2:49" ht="15" customHeight="1" x14ac:dyDescent="0.25">
      <c r="B213" s="5"/>
      <c r="D213" s="5"/>
      <c r="E213" s="5"/>
      <c r="F213" s="5"/>
      <c r="G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I213" s="5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2:49" ht="15" customHeight="1" x14ac:dyDescent="0.25">
      <c r="B214" s="5"/>
      <c r="D214" s="5"/>
      <c r="E214" s="5"/>
      <c r="F214" s="5"/>
      <c r="G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I214" s="5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2:49" ht="15" customHeight="1" x14ac:dyDescent="0.25">
      <c r="B215" s="5"/>
      <c r="D215" s="5"/>
      <c r="E215" s="5"/>
      <c r="F215" s="5"/>
      <c r="G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I215" s="5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2:49" ht="15" customHeight="1" x14ac:dyDescent="0.25">
      <c r="B216" s="5"/>
      <c r="D216" s="5"/>
      <c r="E216" s="5"/>
      <c r="F216" s="5"/>
      <c r="G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I216" s="5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2:49" ht="15" customHeight="1" x14ac:dyDescent="0.25">
      <c r="B217" s="5"/>
      <c r="D217" s="5"/>
      <c r="E217" s="5"/>
      <c r="F217" s="5"/>
      <c r="G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I217" s="5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2:49" ht="15" customHeight="1" x14ac:dyDescent="0.25">
      <c r="B218" s="5"/>
      <c r="D218" s="5"/>
      <c r="E218" s="5"/>
      <c r="F218" s="5"/>
      <c r="G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I218" s="5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2:49" ht="15" customHeight="1" x14ac:dyDescent="0.25">
      <c r="B219" s="5"/>
      <c r="D219" s="5"/>
      <c r="E219" s="5"/>
      <c r="F219" s="5"/>
      <c r="G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I219" s="5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2:49" ht="15" customHeight="1" x14ac:dyDescent="0.25">
      <c r="B220" s="5"/>
      <c r="D220" s="5"/>
      <c r="E220" s="5"/>
      <c r="F220" s="5"/>
      <c r="G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I220" s="5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2:49" ht="15" customHeight="1" x14ac:dyDescent="0.25">
      <c r="B221" s="5"/>
      <c r="D221" s="5"/>
      <c r="E221" s="5"/>
      <c r="F221" s="5"/>
      <c r="G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I221" s="5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2:49" ht="15" customHeight="1" x14ac:dyDescent="0.25">
      <c r="B222" s="5"/>
      <c r="D222" s="5"/>
      <c r="E222" s="5"/>
      <c r="F222" s="5"/>
      <c r="G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I222" s="5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2:49" ht="15" customHeight="1" x14ac:dyDescent="0.25">
      <c r="B223" s="5"/>
      <c r="D223" s="5"/>
      <c r="E223" s="5"/>
      <c r="F223" s="5"/>
      <c r="G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I223" s="5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2:49" ht="15" customHeight="1" x14ac:dyDescent="0.25">
      <c r="B224" s="5"/>
      <c r="D224" s="5"/>
      <c r="E224" s="5"/>
      <c r="F224" s="5"/>
      <c r="G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I224" s="5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2:49" ht="15" customHeight="1" x14ac:dyDescent="0.25">
      <c r="B225" s="5"/>
      <c r="D225" s="5"/>
      <c r="E225" s="5"/>
      <c r="F225" s="5"/>
      <c r="G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I225" s="5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2:49" ht="15" customHeight="1" x14ac:dyDescent="0.25">
      <c r="B226" s="5"/>
      <c r="D226" s="5"/>
      <c r="E226" s="5"/>
      <c r="F226" s="5"/>
      <c r="G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I226" s="5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2:49" ht="15" customHeight="1" x14ac:dyDescent="0.25">
      <c r="B227" s="5"/>
      <c r="D227" s="5"/>
      <c r="E227" s="5"/>
      <c r="F227" s="5"/>
      <c r="G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I227" s="5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2:49" ht="15" customHeight="1" x14ac:dyDescent="0.25">
      <c r="B228" s="5"/>
      <c r="D228" s="5"/>
      <c r="E228" s="5"/>
      <c r="F228" s="5"/>
      <c r="G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I228" s="5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2:49" ht="15" customHeight="1" x14ac:dyDescent="0.25">
      <c r="B229" s="5"/>
      <c r="D229" s="5"/>
      <c r="E229" s="5"/>
      <c r="F229" s="5"/>
      <c r="G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I229" s="5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2:49" ht="15" customHeight="1" x14ac:dyDescent="0.25">
      <c r="B230" s="5"/>
      <c r="D230" s="5"/>
      <c r="E230" s="5"/>
      <c r="F230" s="5"/>
      <c r="G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I230" s="5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2:49" ht="15" customHeight="1" x14ac:dyDescent="0.25">
      <c r="B231" s="5"/>
      <c r="D231" s="5"/>
      <c r="E231" s="5"/>
      <c r="F231" s="5"/>
      <c r="G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I231" s="5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2:49" ht="15" customHeight="1" x14ac:dyDescent="0.25">
      <c r="B232" s="5"/>
      <c r="D232" s="5"/>
      <c r="E232" s="5"/>
      <c r="F232" s="5"/>
      <c r="G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I232" s="5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2:49" ht="15" customHeight="1" x14ac:dyDescent="0.25">
      <c r="B233" s="5"/>
      <c r="D233" s="5"/>
      <c r="E233" s="5"/>
      <c r="F233" s="5"/>
      <c r="G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I233" s="5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2:49" ht="15" customHeight="1" x14ac:dyDescent="0.25">
      <c r="B234" s="5"/>
      <c r="D234" s="5"/>
      <c r="E234" s="5"/>
      <c r="F234" s="5"/>
      <c r="G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I234" s="5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2:49" ht="15" customHeight="1" x14ac:dyDescent="0.25">
      <c r="B235" s="5"/>
      <c r="D235" s="5"/>
      <c r="E235" s="5"/>
      <c r="F235" s="5"/>
      <c r="G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I235" s="5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2:49" ht="15" customHeight="1" x14ac:dyDescent="0.25">
      <c r="B236" s="5"/>
      <c r="D236" s="5"/>
      <c r="E236" s="5"/>
      <c r="F236" s="5"/>
      <c r="G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I236" s="5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2:49" ht="15" customHeight="1" x14ac:dyDescent="0.25">
      <c r="B237" s="5"/>
      <c r="D237" s="5"/>
      <c r="E237" s="5"/>
      <c r="F237" s="5"/>
      <c r="G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I237" s="5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2:49" ht="15" customHeight="1" x14ac:dyDescent="0.25">
      <c r="B238" s="5"/>
      <c r="D238" s="5"/>
      <c r="E238" s="5"/>
      <c r="F238" s="5"/>
      <c r="G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I238" s="5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2:49" ht="15" customHeight="1" x14ac:dyDescent="0.25">
      <c r="B239" s="5"/>
      <c r="D239" s="5"/>
      <c r="E239" s="5"/>
      <c r="F239" s="5"/>
      <c r="G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I239" s="5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2:49" ht="15" customHeight="1" x14ac:dyDescent="0.25">
      <c r="B240" s="5"/>
      <c r="D240" s="5"/>
      <c r="E240" s="5"/>
      <c r="F240" s="5"/>
      <c r="G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I240" s="5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2:49" ht="15" customHeight="1" x14ac:dyDescent="0.25">
      <c r="B241" s="5"/>
      <c r="D241" s="5"/>
      <c r="E241" s="5"/>
      <c r="F241" s="5"/>
      <c r="G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I241" s="5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2:49" ht="15" customHeight="1" x14ac:dyDescent="0.25">
      <c r="B242" s="5"/>
      <c r="D242" s="5"/>
      <c r="E242" s="5"/>
      <c r="F242" s="5"/>
      <c r="G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I242" s="5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2:49" ht="15" customHeight="1" x14ac:dyDescent="0.25">
      <c r="B243" s="5"/>
      <c r="D243" s="5"/>
      <c r="E243" s="5"/>
      <c r="F243" s="5"/>
      <c r="G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I243" s="5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2:49" ht="15" customHeight="1" x14ac:dyDescent="0.25">
      <c r="B244" s="5"/>
      <c r="D244" s="5"/>
      <c r="E244" s="5"/>
      <c r="F244" s="5"/>
      <c r="G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I244" s="5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2:49" ht="15" customHeight="1" x14ac:dyDescent="0.25">
      <c r="B245" s="5"/>
      <c r="D245" s="5"/>
      <c r="E245" s="5"/>
      <c r="F245" s="5"/>
      <c r="G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I245" s="5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2:49" ht="15" customHeight="1" x14ac:dyDescent="0.25">
      <c r="B246" s="5"/>
      <c r="D246" s="5"/>
      <c r="E246" s="5"/>
      <c r="F246" s="5"/>
      <c r="G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I246" s="5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2:49" ht="15" customHeight="1" x14ac:dyDescent="0.25">
      <c r="B247" s="5"/>
      <c r="D247" s="5"/>
      <c r="E247" s="5"/>
      <c r="F247" s="5"/>
      <c r="G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I247" s="5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2:49" ht="15" customHeight="1" x14ac:dyDescent="0.25">
      <c r="B248" s="5"/>
      <c r="D248" s="5"/>
      <c r="E248" s="5"/>
      <c r="F248" s="5"/>
      <c r="G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I248" s="5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2:49" ht="15" customHeight="1" x14ac:dyDescent="0.25">
      <c r="B249" s="5"/>
      <c r="D249" s="5"/>
      <c r="E249" s="5"/>
      <c r="F249" s="5"/>
      <c r="G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I249" s="5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:49" ht="15" customHeight="1" x14ac:dyDescent="0.25">
      <c r="B250" s="5"/>
      <c r="D250" s="5"/>
      <c r="E250" s="5"/>
      <c r="F250" s="5"/>
      <c r="G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I250" s="5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2:49" ht="15" customHeight="1" x14ac:dyDescent="0.25">
      <c r="B251" s="5"/>
      <c r="D251" s="5"/>
      <c r="E251" s="5"/>
      <c r="F251" s="5"/>
      <c r="G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I251" s="5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2:49" ht="15" customHeight="1" x14ac:dyDescent="0.25">
      <c r="B252" s="5"/>
      <c r="D252" s="5"/>
      <c r="E252" s="5"/>
      <c r="F252" s="5"/>
      <c r="G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I252" s="5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2:49" ht="15" customHeight="1" x14ac:dyDescent="0.25">
      <c r="B253" s="5"/>
      <c r="D253" s="5"/>
      <c r="E253" s="5"/>
      <c r="F253" s="5"/>
      <c r="G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I253" s="5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2:49" ht="15" customHeight="1" x14ac:dyDescent="0.25">
      <c r="B254" s="5"/>
      <c r="D254" s="5"/>
      <c r="E254" s="5"/>
      <c r="F254" s="5"/>
      <c r="G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I254" s="5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2:49" ht="15" customHeight="1" x14ac:dyDescent="0.25">
      <c r="B255" s="5"/>
      <c r="D255" s="5"/>
      <c r="E255" s="5"/>
      <c r="F255" s="5"/>
      <c r="G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I255" s="5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:49" ht="15" customHeight="1" x14ac:dyDescent="0.25">
      <c r="B256" s="5"/>
      <c r="D256" s="5"/>
      <c r="E256" s="5"/>
      <c r="F256" s="5"/>
      <c r="G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I256" s="5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2:49" ht="15" customHeight="1" x14ac:dyDescent="0.25">
      <c r="B257" s="5"/>
      <c r="D257" s="5"/>
      <c r="E257" s="5"/>
      <c r="F257" s="5"/>
      <c r="G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I257" s="5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2:49" ht="15" customHeight="1" x14ac:dyDescent="0.25">
      <c r="B258" s="5"/>
      <c r="D258" s="5"/>
      <c r="E258" s="5"/>
      <c r="F258" s="5"/>
      <c r="G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I258" s="5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2:49" ht="15" customHeight="1" x14ac:dyDescent="0.25">
      <c r="B259" s="5"/>
      <c r="D259" s="5"/>
      <c r="E259" s="5"/>
      <c r="F259" s="5"/>
      <c r="G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I259" s="5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:49" ht="15" customHeight="1" x14ac:dyDescent="0.25">
      <c r="B260" s="5"/>
      <c r="D260" s="5"/>
      <c r="E260" s="5"/>
      <c r="F260" s="5"/>
      <c r="G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I260" s="5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:49" ht="15" customHeight="1" x14ac:dyDescent="0.25">
      <c r="B261" s="5"/>
      <c r="D261" s="5"/>
      <c r="E261" s="5"/>
      <c r="F261" s="5"/>
      <c r="G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I261" s="5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2:49" ht="15" customHeight="1" x14ac:dyDescent="0.25">
      <c r="B262" s="5"/>
      <c r="D262" s="5"/>
      <c r="E262" s="5"/>
      <c r="F262" s="5"/>
      <c r="G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I262" s="5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2:49" ht="15" customHeight="1" x14ac:dyDescent="0.25">
      <c r="B263" s="5"/>
      <c r="D263" s="5"/>
      <c r="E263" s="5"/>
      <c r="F263" s="5"/>
      <c r="G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I263" s="5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2:49" ht="15" customHeight="1" x14ac:dyDescent="0.25">
      <c r="B264" s="5"/>
      <c r="D264" s="5"/>
      <c r="E264" s="5"/>
      <c r="F264" s="5"/>
      <c r="G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I264" s="5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:49" ht="15" customHeight="1" x14ac:dyDescent="0.25">
      <c r="B265" s="5"/>
      <c r="D265" s="5"/>
      <c r="E265" s="5"/>
      <c r="F265" s="5"/>
      <c r="G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I265" s="5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2:49" ht="15" customHeight="1" x14ac:dyDescent="0.25">
      <c r="B266" s="5"/>
      <c r="D266" s="5"/>
      <c r="E266" s="5"/>
      <c r="F266" s="5"/>
      <c r="G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I266" s="5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:49" ht="15" customHeight="1" x14ac:dyDescent="0.25">
      <c r="B267" s="5"/>
      <c r="D267" s="5"/>
      <c r="E267" s="5"/>
      <c r="F267" s="5"/>
      <c r="G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I267" s="5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:49" ht="15" customHeight="1" x14ac:dyDescent="0.25">
      <c r="B268" s="5"/>
      <c r="D268" s="5"/>
      <c r="E268" s="5"/>
      <c r="F268" s="5"/>
      <c r="G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I268" s="5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:49" ht="15" customHeight="1" x14ac:dyDescent="0.25">
      <c r="B269" s="5"/>
      <c r="D269" s="5"/>
      <c r="E269" s="5"/>
      <c r="F269" s="5"/>
      <c r="G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I269" s="5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:49" ht="15" customHeight="1" x14ac:dyDescent="0.25">
      <c r="B270" s="5"/>
      <c r="D270" s="5"/>
      <c r="E270" s="5"/>
      <c r="F270" s="5"/>
      <c r="G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I270" s="5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:49" ht="15" customHeight="1" x14ac:dyDescent="0.25">
      <c r="B271" s="5"/>
      <c r="D271" s="5"/>
      <c r="E271" s="5"/>
      <c r="F271" s="5"/>
      <c r="G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I271" s="5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2:49" ht="15" customHeight="1" x14ac:dyDescent="0.25">
      <c r="B272" s="5"/>
      <c r="D272" s="5"/>
      <c r="E272" s="5"/>
      <c r="F272" s="5"/>
      <c r="G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I272" s="5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:49" ht="15" customHeight="1" x14ac:dyDescent="0.25">
      <c r="B273" s="5"/>
      <c r="D273" s="5"/>
      <c r="E273" s="5"/>
      <c r="F273" s="5"/>
      <c r="G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I273" s="5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:49" ht="15" customHeight="1" x14ac:dyDescent="0.25">
      <c r="B274" s="5"/>
      <c r="D274" s="5"/>
      <c r="E274" s="5"/>
      <c r="F274" s="5"/>
      <c r="G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I274" s="5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:49" ht="15" customHeight="1" x14ac:dyDescent="0.25">
      <c r="B275" s="5"/>
      <c r="D275" s="5"/>
      <c r="E275" s="5"/>
      <c r="F275" s="5"/>
      <c r="G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I275" s="5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:49" ht="15" customHeight="1" x14ac:dyDescent="0.25">
      <c r="B276" s="5"/>
      <c r="D276" s="5"/>
      <c r="E276" s="5"/>
      <c r="F276" s="5"/>
      <c r="G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I276" s="5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2:49" ht="15" customHeight="1" x14ac:dyDescent="0.25">
      <c r="B277" s="5"/>
      <c r="D277" s="5"/>
      <c r="E277" s="5"/>
      <c r="F277" s="5"/>
      <c r="G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I277" s="5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:49" ht="15" customHeight="1" x14ac:dyDescent="0.25">
      <c r="B278" s="5"/>
      <c r="D278" s="5"/>
      <c r="E278" s="5"/>
      <c r="F278" s="5"/>
      <c r="G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I278" s="5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2:49" ht="15" customHeight="1" x14ac:dyDescent="0.25">
      <c r="B279" s="5"/>
      <c r="D279" s="5"/>
      <c r="E279" s="5"/>
      <c r="F279" s="5"/>
      <c r="G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I279" s="5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</sheetData>
  <sheetProtection algorithmName="SHA-512" hashValue="TLmSgV523Npakklxy06saAR6a+APzt6vWMkh11QlncrccFdyJ3bTKeR+/JIUzrQHmammOG9/qdMN8G9OEl3mRQ==" saltValue="sh+II8GuHd39roPJgKvaQA==" spinCount="100000" sheet="1" objects="1" scenarios="1" formatColumns="0"/>
  <mergeCells count="68">
    <mergeCell ref="B46:AI47"/>
    <mergeCell ref="B48:AI48"/>
    <mergeCell ref="I49:AI49"/>
    <mergeCell ref="B49:H49"/>
    <mergeCell ref="AA43:AI43"/>
    <mergeCell ref="T44:Y44"/>
    <mergeCell ref="AA44:AI44"/>
    <mergeCell ref="N43:Q43"/>
    <mergeCell ref="F43:M43"/>
    <mergeCell ref="F44:M44"/>
    <mergeCell ref="N44:Q44"/>
    <mergeCell ref="T43:Y43"/>
    <mergeCell ref="B41:AI41"/>
    <mergeCell ref="B42:S42"/>
    <mergeCell ref="AA42:AI42"/>
    <mergeCell ref="T42:Y42"/>
    <mergeCell ref="G36:U36"/>
    <mergeCell ref="B38:R38"/>
    <mergeCell ref="S38:AI38"/>
    <mergeCell ref="B39:AI39"/>
    <mergeCell ref="A20:A21"/>
    <mergeCell ref="D33:P33"/>
    <mergeCell ref="D34:P34"/>
    <mergeCell ref="G35:U35"/>
    <mergeCell ref="AK3:AL3"/>
    <mergeCell ref="A11:A12"/>
    <mergeCell ref="A13:A14"/>
    <mergeCell ref="A15:A16"/>
    <mergeCell ref="A17:A18"/>
    <mergeCell ref="B13:B14"/>
    <mergeCell ref="D13:D14"/>
    <mergeCell ref="B17:B18"/>
    <mergeCell ref="AI15:AI16"/>
    <mergeCell ref="I3:T3"/>
    <mergeCell ref="D17:D18"/>
    <mergeCell ref="U11:U12"/>
    <mergeCell ref="B11:B12"/>
    <mergeCell ref="D11:D12"/>
    <mergeCell ref="B30:D30"/>
    <mergeCell ref="B31:D31"/>
    <mergeCell ref="B32:AI32"/>
    <mergeCell ref="B15:B16"/>
    <mergeCell ref="D15:D16"/>
    <mergeCell ref="B20:B21"/>
    <mergeCell ref="D20:D21"/>
    <mergeCell ref="U20:U21"/>
    <mergeCell ref="B25:AI25"/>
    <mergeCell ref="E28:AH28"/>
    <mergeCell ref="E29:AH29"/>
    <mergeCell ref="B26:AI26"/>
    <mergeCell ref="E30:AH30"/>
    <mergeCell ref="E31:AH31"/>
    <mergeCell ref="A27:AI27"/>
    <mergeCell ref="A25:A26"/>
    <mergeCell ref="A28:A31"/>
    <mergeCell ref="B24:AI24"/>
    <mergeCell ref="A1:AI1"/>
    <mergeCell ref="A2:AI2"/>
    <mergeCell ref="D3:G3"/>
    <mergeCell ref="V3:AG3"/>
    <mergeCell ref="C3:C23"/>
    <mergeCell ref="H3:H23"/>
    <mergeCell ref="AH3:AH23"/>
    <mergeCell ref="U17:U18"/>
    <mergeCell ref="U13:U14"/>
    <mergeCell ref="U15:U16"/>
    <mergeCell ref="B28:D28"/>
    <mergeCell ref="B29:D29"/>
  </mergeCells>
  <pageMargins left="0.78740157480314965" right="0.51181102362204722" top="0.59055118110236227" bottom="0.59055118110236227" header="0.31496062992125984" footer="0.31496062992125984"/>
  <pageSetup paperSize="9" scale="63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 Garcia</cp:lastModifiedBy>
  <cp:lastPrinted>2016-08-01T14:19:59Z</cp:lastPrinted>
  <dcterms:created xsi:type="dcterms:W3CDTF">2014-03-01T02:02:12Z</dcterms:created>
  <dcterms:modified xsi:type="dcterms:W3CDTF">2018-11-08T14:13:33Z</dcterms:modified>
</cp:coreProperties>
</file>